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firstSheet="4" activeTab="5"/>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Заполнить" sheetId="5" r:id="rId5"/>
    <sheet name="кошторис2019 рік" sheetId="6" r:id="rId6"/>
    <sheet name="план5000" sheetId="7" r:id="rId7"/>
    <sheet name="план без5000" sheetId="8" r:id="rId8"/>
    <sheet name="Зведення СФ" sheetId="9" r:id="rId9"/>
  </sheets>
  <definedNames>
    <definedName name="_xlnm._FilterDatabase" localSheetId="0" hidden="1">'ДовидникКВК(месн)'!$B$3:$B$90</definedName>
    <definedName name="_xlnm.Print_Titles" localSheetId="5">'кошторис2019 рік'!$30:$30</definedName>
    <definedName name="_xlnm.Print_Area" localSheetId="5">'кошторис2019 рік'!$A$1:$E$118</definedName>
  </definedNames>
  <calcPr fullCalcOnLoad="1"/>
</workbook>
</file>

<file path=xl/comments5.xml><?xml version="1.0" encoding="utf-8"?>
<comments xmlns="http://schemas.openxmlformats.org/spreadsheetml/2006/main">
  <authors>
    <author>Jeka</author>
  </authors>
  <commentList>
    <comment ref="B15" authorId="0">
      <text>
        <r>
          <rPr>
            <sz val="9"/>
            <rFont val="Tahoma"/>
            <family val="2"/>
          </rPr>
          <t xml:space="preserve">Внимательно смотрим если видите #Н/Д смотрите сверху не правильно выставлен бюджет
</t>
        </r>
      </text>
    </comment>
  </commentList>
</comments>
</file>

<file path=xl/sharedStrings.xml><?xml version="1.0" encoding="utf-8"?>
<sst xmlns="http://schemas.openxmlformats.org/spreadsheetml/2006/main" count="3614" uniqueCount="3429">
  <si>
    <r>
      <t>Орган з питань містобудування, архітектури та житлово-комунального господарства</t>
    </r>
    <r>
      <rPr>
        <sz val="11"/>
        <color indexed="8"/>
        <rFont val="Times New Roman"/>
        <family val="1"/>
      </rPr>
      <t xml:space="preserve"> </t>
    </r>
  </si>
  <si>
    <r>
      <t>Орган з питань містобудування, архітектури та житлово-комунального господарства</t>
    </r>
    <r>
      <rPr>
        <sz val="11"/>
        <color indexed="8"/>
        <rFont val="Times New Roman"/>
        <family val="1"/>
      </rPr>
      <t xml:space="preserve"> (Головне управління</t>
    </r>
    <r>
      <rPr>
        <b/>
        <sz val="11"/>
        <color indexed="8"/>
        <rFont val="Times New Roman"/>
        <family val="1"/>
      </rPr>
      <t xml:space="preserve"> </t>
    </r>
    <r>
      <rPr>
        <sz val="11"/>
        <color indexed="8"/>
        <rFont val="Times New Roman"/>
        <family val="1"/>
      </rPr>
      <t>(управління)</t>
    </r>
    <r>
      <rPr>
        <b/>
        <sz val="11"/>
        <color indexed="8"/>
        <rFont val="Times New Roman"/>
        <family val="1"/>
      </rPr>
      <t xml:space="preserve"> </t>
    </r>
    <r>
      <rPr>
        <sz val="11"/>
        <color indexed="8"/>
        <rFont val="Times New Roman"/>
        <family val="1"/>
      </rPr>
      <t>містобудування, архітектури та житлово-комунального господарства обласної (Київської міської) державної адміністрації, управління</t>
    </r>
    <r>
      <rPr>
        <b/>
        <sz val="11"/>
        <color indexed="8"/>
        <rFont val="Times New Roman"/>
        <family val="1"/>
      </rPr>
      <t xml:space="preserve"> </t>
    </r>
    <r>
      <rPr>
        <sz val="11"/>
        <color indexed="8"/>
        <rFont val="Times New Roman"/>
        <family val="1"/>
      </rPr>
      <t xml:space="preserve">містобудування, архітектури, житлово-комунального та водного господарства Севастопольської міської державної адміністрації, відділ містобудування, архітектури та житлово-комунального господарства районної державної адміністрації, виконавчого органу місцевої ради) </t>
    </r>
  </si>
  <si>
    <t>191</t>
  </si>
  <si>
    <t xml:space="preserve">Орган з питань будівництва </t>
  </si>
  <si>
    <t xml:space="preserve">Орган з питань будівництва (Головне управління капітального будівництва при Раді міністрівАРК, управління (головне управління) капітального будівництва (будівництва) обласної (Київської, Севастопольської міської) державної адміністрації, виконавчого органу місцевої ради) </t>
  </si>
  <si>
    <t>192</t>
  </si>
  <si>
    <t>Орган з питань інвестиційної політики</t>
  </si>
  <si>
    <t>ЗАТВЕРДЖЕНО 
наказом Міністерства фінансів України 
від 28 січня 2002 р. N 57 
(у редакції наказу Міністерства фінансів України 
від 04.12.2015 р. N 1118)</t>
  </si>
  <si>
    <t>Орган з питань житлово-комунального господарства</t>
  </si>
  <si>
    <t xml:space="preserve">Орган з питань житлово-комунального господарства (Міністерство житлово-комунального господарстваАРК, управління (головне управління) житлово-комунального господарства обласної (Київської, Севастопольської міської) державної адміністрації, Управління (відділ) житлово-комунального господарства районної державної адміністрації, виконавчого органу місцевої ради) </t>
  </si>
  <si>
    <t>081</t>
  </si>
  <si>
    <t xml:space="preserve">Орган з питань агропромислового комплексу, сільського господарства та продовольства (Міністерство аграрної політикиАРК, Головне управління (управління) агропромислового розвитку, сільського господарства і продовольства обласної (Київської, Севастопольської міської) державної адміністрації, Управління (відділ) агропромислового розвитку, сільського господарства і продовольства районної державної адміністрації, виконавчого органу місцевої ради) </t>
  </si>
  <si>
    <t>202</t>
  </si>
  <si>
    <t>Орган з питань закупівель та якості сільськогосподарської продукції</t>
  </si>
  <si>
    <t>Орган з питань закупівель та якості сільськогосподарської продукції (Республіканська державна інспекція закупівель та якості сільськогосподарської продукції при Раді міністрівАРК, інспекція якості та формування ресурсів сільськогосподарської продукції обласної (Київської, Севастопольської міської) державної адміністрації) </t>
  </si>
  <si>
    <t>210</t>
  </si>
  <si>
    <t>Орган з питань лісового та мисливського господарства</t>
  </si>
  <si>
    <t xml:space="preserve">Орган з питань лісового та мисливського господарства (Республіканський комітетАРК із лісового та мисливського господарства, управління (відділ) обласної (Київської, Севастопольської міської) державної адміністрації) </t>
  </si>
  <si>
    <t>211</t>
  </si>
  <si>
    <t xml:space="preserve">Орган з питань екології, охорони навколишнього середовища та природних ресурсів </t>
  </si>
  <si>
    <t>Орган з питань екології, охорони навколишнього середовища та природних ресурсів (Республіканський комітетАРК із охорони навколишнього природного середовища, управління (відділи) обласної (Київської, Севастопольської міської) державної адміністрації, інспекції з контролю за благоустроєм, екологічним та санітарним станом виконавчого органу місцевої ради) </t>
  </si>
  <si>
    <t>212</t>
  </si>
  <si>
    <t xml:space="preserve">Орган з питань водного господарства </t>
  </si>
  <si>
    <r>
      <t xml:space="preserve">код та назва пограмної класифікації видатків та кредитування місцевих бюджетів  </t>
    </r>
    <r>
      <rPr>
        <b/>
        <sz val="12"/>
        <rFont val="Times New Roman Cyr"/>
        <family val="0"/>
      </rPr>
      <t xml:space="preserve"> 0611020 Надання загальної середньої освіти загальноосвітніми  навчальними закладами  (в т.ч. школою-дитячим садком ,інтернатом при школі),спеціалізованими школами,ліцеями,гімназіями,колегіуми)  (код та назва Типової програмної класифікації видатків та </t>
    </r>
    <r>
      <rPr>
        <sz val="12"/>
        <rFont val="Times New Roman Cyr"/>
        <family val="1"/>
      </rPr>
      <t xml:space="preserve">кредитування місцевих бюджетів / Тимчасової класифікації видатків  та кредитування для бюджетів місцевого самоврядування,які не  застосовують програмно -цільового методу )*  </t>
    </r>
  </si>
  <si>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</si>
  <si>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</si>
  <si>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</si>
  <si>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</si>
  <si>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</si>
  <si>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</si>
  <si>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</si>
  <si>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</si>
  <si>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</si>
  <si>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</si>
  <si>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</si>
  <si>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</si>
  <si>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</si>
  <si>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</si>
  <si>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</si>
  <si>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</si>
  <si>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</si>
  <si>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</si>
  <si>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</si>
  <si>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</si>
  <si>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</si>
  <si>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</si>
  <si>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Керівництво та управління внутрішніми військами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</si>
  <si>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</si>
  <si>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</si>
  <si>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</si>
  <si>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Прикладні розробки Національного університету біоресурсів і природокористування у сфері сільськогосподарських наук </t>
  </si>
  <si>
    <t>2201260</t>
  </si>
  <si>
    <t>2201270</t>
  </si>
  <si>
    <t>2201310</t>
  </si>
  <si>
    <t>2201320</t>
  </si>
  <si>
    <t>2201340</t>
  </si>
  <si>
    <t>2201360</t>
  </si>
  <si>
    <t>2201370</t>
  </si>
  <si>
    <t>2201430</t>
  </si>
  <si>
    <t>2201440</t>
  </si>
  <si>
    <t>2201470</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</si>
  <si>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</si>
  <si>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</si>
  <si>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</si>
  <si>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</si>
  <si>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</si>
  <si>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</si>
  <si>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</si>
  <si>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</si>
  <si>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</si>
  <si>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</si>
  <si>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</si>
  <si>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</si>
  <si>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</si>
  <si>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</si>
  <si>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</si>
  <si>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</si>
  <si>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</si>
  <si>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</si>
  <si>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</si>
  <si>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</si>
  <si>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</si>
  <si>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</si>
  <si>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</si>
  <si>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</si>
  <si>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</si>
  <si>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</si>
  <si>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</si>
  <si>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</si>
  <si>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</si>
  <si>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</si>
  <si>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</si>
  <si>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</si>
  <si>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</si>
  <si>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</si>
  <si>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</si>
  <si>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</si>
  <si>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</si>
  <si>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</si>
  <si>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</si>
  <si>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</si>
  <si>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r>
      <t xml:space="preserve">Орган </t>
    </r>
    <r>
      <rPr>
        <sz val="11"/>
        <color indexed="8"/>
        <rFont val="Times New Roman"/>
        <family val="1"/>
      </rPr>
      <t xml:space="preserve">з </t>
    </r>
    <r>
      <rPr>
        <b/>
        <sz val="11"/>
        <color indexed="8"/>
        <rFont val="Times New Roman"/>
        <family val="1"/>
      </rPr>
      <t xml:space="preserve">питань цінової політики </t>
    </r>
    <r>
      <rPr>
        <sz val="11"/>
        <color indexed="8"/>
        <rFont val="Times New Roman"/>
        <family val="1"/>
      </rPr>
      <t>(головне управління (управління, відділ) обласної (Київської, Севастопольської міської) державної адміністрації, районної державної адміністрації, виконавчого органу місцевої ради) </t>
    </r>
  </si>
  <si>
    <t>103</t>
  </si>
  <si>
    <t>Орган з питань побутового обслуговування та ринків</t>
  </si>
  <si>
    <r>
      <t>Орган з питань побутового обслуговування та ринків</t>
    </r>
    <r>
      <rPr>
        <sz val="11"/>
        <color indexed="8"/>
        <rFont val="Times New Roman"/>
        <family val="1"/>
      </rPr>
      <t xml:space="preserve"> (управління (відділ) побутового обслуговування обласної (Київської, Севастопольської міської) державної адміністрації, районної державної адміністрації, виконавчого органу місцевої ради)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</si>
  <si>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</si>
  <si>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</si>
  <si>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</si>
  <si>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</si>
  <si>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</si>
  <si>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</si>
  <si>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</si>
  <si>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</si>
  <si>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</si>
  <si>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</si>
  <si>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</si>
  <si>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</si>
  <si>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</si>
  <si>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</si>
  <si>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</si>
  <si>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</si>
  <si>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</si>
  <si>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</si>
  <si>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</si>
  <si>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</si>
  <si>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</si>
  <si>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</si>
  <si>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</si>
  <si>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</si>
  <si>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</si>
  <si>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</si>
  <si>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</si>
  <si>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</si>
  <si>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</si>
  <si>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</si>
  <si>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</si>
  <si>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</si>
  <si>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</si>
  <si>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</si>
  <si>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</si>
  <si>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</si>
  <si>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</si>
  <si>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</si>
  <si>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</si>
  <si>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</si>
  <si>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</si>
  <si>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</si>
  <si>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</si>
  <si>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</si>
  <si>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</si>
  <si>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</si>
  <si>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</si>
  <si>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</si>
  <si>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</si>
  <si>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</si>
  <si>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</si>
  <si>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</si>
  <si>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</si>
  <si>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</si>
  <si>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</si>
  <si>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</si>
  <si>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</si>
  <si>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</si>
  <si>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</si>
  <si>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</si>
  <si>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</si>
  <si>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</si>
  <si>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</si>
  <si>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</si>
  <si>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</si>
  <si>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2407050</t>
  </si>
  <si>
    <t>2407060</t>
  </si>
  <si>
    <t>2407070</t>
  </si>
  <si>
    <t>2407090</t>
  </si>
  <si>
    <t>2407130</t>
  </si>
  <si>
    <t>2500000</t>
  </si>
  <si>
    <t>2501000</t>
  </si>
  <si>
    <t>2501010</t>
  </si>
  <si>
    <t>2501040</t>
  </si>
  <si>
    <t>2501050</t>
  </si>
  <si>
    <t>2501060</t>
  </si>
  <si>
    <t>2501070</t>
  </si>
  <si>
    <t>2501080</t>
  </si>
  <si>
    <t>2501090</t>
  </si>
  <si>
    <t>2501130</t>
  </si>
  <si>
    <t>2201500</t>
  </si>
  <si>
    <t>2201510</t>
  </si>
  <si>
    <t>2201520</t>
  </si>
  <si>
    <t>2201540</t>
  </si>
  <si>
    <t>2201600</t>
  </si>
  <si>
    <t>2202000</t>
  </si>
  <si>
    <t>2202010</t>
  </si>
  <si>
    <t>2202020</t>
  </si>
  <si>
    <t>2204000</t>
  </si>
  <si>
    <t>2204010</t>
  </si>
  <si>
    <t>2204050</t>
  </si>
  <si>
    <t>2204070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</si>
  <si>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</si>
  <si>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</si>
  <si>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</si>
  <si>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</si>
  <si>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</si>
  <si>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</si>
  <si>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</si>
  <si>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</si>
  <si>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</si>
  <si>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</si>
  <si>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</si>
  <si>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</si>
  <si>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</si>
  <si>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</si>
  <si>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</si>
  <si>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</si>
  <si>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</si>
  <si>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</si>
  <si>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</si>
  <si>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</si>
  <si>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</si>
  <si>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</si>
  <si>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</si>
  <si>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</si>
  <si>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</si>
  <si>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</si>
  <si>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</si>
  <si>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</si>
  <si>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</si>
  <si>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</si>
  <si>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</si>
  <si>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</si>
  <si>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</si>
  <si>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</si>
  <si>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</si>
  <si>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</si>
  <si>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</si>
  <si>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</si>
  <si>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</si>
  <si>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</si>
  <si>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</si>
  <si>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</si>
  <si>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</si>
  <si>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</si>
  <si>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</si>
  <si>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</si>
  <si>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</si>
  <si>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</si>
  <si>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 xml:space="preserve">наказом Міністерства фінансів України від 28 січня 2002р. № 57 </t>
  </si>
  <si>
    <t>7760000</t>
  </si>
  <si>
    <t>7761000</t>
  </si>
  <si>
    <t>7761010</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</si>
  <si>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</si>
  <si>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</si>
  <si>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</si>
  <si>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</si>
  <si>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</si>
  <si>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</si>
  <si>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</si>
  <si>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</si>
  <si>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</si>
  <si>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</si>
  <si>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</si>
  <si>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</si>
  <si>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</si>
  <si>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</si>
  <si>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</si>
  <si>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</si>
  <si>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</si>
  <si>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</si>
  <si>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</si>
  <si>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</si>
  <si>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</si>
  <si>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</si>
  <si>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</si>
  <si>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</si>
  <si>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</si>
  <si>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</si>
  <si>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</si>
  <si>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</si>
  <si>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</si>
  <si>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</si>
  <si>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</si>
  <si>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</si>
  <si>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</si>
  <si>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</si>
  <si>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</si>
  <si>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</si>
  <si>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</si>
  <si>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Фінансовий орган (Міністерство фінансівАРК, Головне фінансове управління обласної, Київської міської державної адміністрації, фінансове управління Севастопольської міської державної адміністрації, фінансове управління районної державної адміністрації, виконавчого органу місцевої ради) </t>
  </si>
  <si>
    <t>221</t>
  </si>
  <si>
    <t>Фінансовий орган</t>
  </si>
  <si>
    <t xml:space="preserve">Фінансовий орган (головне управління (управління, відділ) з питань загальнообласних видатків обласної (Київської, Севастопольської міської) державної адміністрації, виконавчого органу місцевої ради)", Міністерство фінансівАРК (в частині міжбюджетних трансфертів) </t>
  </si>
  <si>
    <t>222</t>
  </si>
  <si>
    <r>
      <t>Головне управління внутрішнього фінансового контролю та аудиту виконавчого органу Київради</t>
    </r>
    <r>
      <rPr>
        <sz val="11"/>
        <color indexed="8"/>
        <rFont val="Times New Roman"/>
        <family val="1"/>
      </rPr>
      <t xml:space="preserve"> (Київської міської державної адміністрації)</t>
    </r>
  </si>
  <si>
    <t>230</t>
  </si>
  <si>
    <t>Орган з питань економіки</t>
  </si>
  <si>
    <t>Орган з питань економіки (Міністерство економікиАРК, управління (головне управління) економіки обласної (Київської, Севастопольської міської) державної адміністрації, Управління (відділ) економіки районної державної адміністрації, виконавчого органу місцевої ради) </t>
  </si>
  <si>
    <t>235</t>
  </si>
  <si>
    <t>Орган з питань розвитку територій</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</si>
  <si>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</si>
  <si>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</si>
  <si>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</si>
  <si>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</si>
  <si>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</si>
  <si>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t>Капітальне будівництво (придбання)</t>
  </si>
  <si>
    <t>Загальний фонд</t>
  </si>
  <si>
    <t>Спеціальний фонд</t>
  </si>
  <si>
    <t>Субсидії і поточні трансферти підприємствам (установам, організаціям)</t>
  </si>
  <si>
    <t>разом на рік</t>
  </si>
  <si>
    <t>Х</t>
  </si>
  <si>
    <t>УСЬОГО</t>
  </si>
  <si>
    <t>КЕКВ</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</si>
  <si>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</si>
  <si>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</si>
  <si>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</si>
  <si>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</si>
  <si>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</si>
  <si>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</si>
  <si>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</si>
  <si>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</si>
  <si>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 xml:space="preserve">            Окремі заходи по реалізації державних (регіональних) програм, не віднесені до заходів розвитку</t>
  </si>
  <si>
    <t>Капітальний ремонт</t>
  </si>
  <si>
    <t>Реконструкція та реставрація</t>
  </si>
  <si>
    <t>Код</t>
  </si>
  <si>
    <t>(грн)</t>
  </si>
  <si>
    <t>інші доходи (розписати за кодами класифікації доходів)</t>
  </si>
  <si>
    <t>Керівник</t>
  </si>
  <si>
    <t>5000*</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</si>
  <si>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</si>
  <si>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</si>
  <si>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МП                                                      19.12.2018р</t>
  </si>
  <si>
    <t>09.01. 2019р</t>
  </si>
  <si>
    <t>Надходження коштів із загального фонду бюджету</t>
  </si>
  <si>
    <r>
      <t xml:space="preserve">Орган з питань розвитку територій </t>
    </r>
    <r>
      <rPr>
        <sz val="11"/>
        <color indexed="8"/>
        <rFont val="Times New Roman"/>
        <family val="1"/>
      </rPr>
      <t>(Управління (відділ) з питань розвитку територій обласної (Київської, Севастопольської міської) державної адміністрації, районної державної адміністрації, виконавчого органу місцевої ради) </t>
    </r>
  </si>
  <si>
    <t>236</t>
  </si>
  <si>
    <r>
      <t>Орган з питань оборонної та мобілізаційної роботи</t>
    </r>
    <r>
      <rPr>
        <sz val="11"/>
        <color indexed="8"/>
        <rFont val="Times New Roman"/>
        <family val="1"/>
      </rPr>
      <t> </t>
    </r>
  </si>
  <si>
    <t>237</t>
  </si>
  <si>
    <t xml:space="preserve">Орган з питань вугільної промисловості </t>
  </si>
  <si>
    <r>
      <t xml:space="preserve">Орган з питань вугільної промисловості </t>
    </r>
    <r>
      <rPr>
        <sz val="11"/>
        <color indexed="8"/>
        <rFont val="Times New Roman"/>
        <family val="1"/>
      </rPr>
      <t>(Управління з питань вугільної промисловості обласної державної адміністрації) </t>
    </r>
  </si>
  <si>
    <t>240</t>
  </si>
  <si>
    <t xml:space="preserve">Орган у справах приватизації </t>
  </si>
  <si>
    <r>
      <t xml:space="preserve">Орган у справах приватизації </t>
    </r>
    <r>
      <rPr>
        <sz val="11"/>
        <color indexed="8"/>
        <rFont val="Times New Roman"/>
        <family val="1"/>
      </rPr>
      <t>(Управління (відділи) у справах приватизації обласних, міських та місцевих рад) </t>
    </r>
  </si>
  <si>
    <t>241</t>
  </si>
  <si>
    <t>Орган реєстрації та єдиного реєстру</t>
  </si>
  <si>
    <r>
      <t xml:space="preserve">Орган реєстрації та єдиного реєстру </t>
    </r>
    <r>
      <rPr>
        <sz val="11"/>
        <color indexed="8"/>
        <rFont val="Times New Roman"/>
        <family val="1"/>
      </rPr>
      <t>(Відділ реєстрації та єдиного реєстру міських рад) </t>
    </r>
  </si>
  <si>
    <t>243</t>
  </si>
  <si>
    <t>Орган з питань земельних ресурсів та кадастру</t>
  </si>
  <si>
    <t>2201150</t>
  </si>
  <si>
    <t>2201160</t>
  </si>
  <si>
    <t>2201170</t>
  </si>
  <si>
    <t>2201180</t>
  </si>
  <si>
    <t>2201190</t>
  </si>
  <si>
    <t>2201200</t>
  </si>
  <si>
    <t>2201230</t>
  </si>
  <si>
    <t>2201240</t>
  </si>
  <si>
    <t>2201250</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</si>
  <si>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</si>
  <si>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</si>
  <si>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</si>
  <si>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</si>
  <si>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</si>
  <si>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</si>
  <si>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</si>
  <si>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</si>
  <si>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</si>
  <si>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</si>
  <si>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</si>
  <si>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</si>
  <si>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t xml:space="preserve">Головне управління, управління (відділи) з питань праці та зайнятості </t>
  </si>
  <si>
    <t>060</t>
  </si>
  <si>
    <t xml:space="preserve">Орган у справах сім'ї, молоді та спорту </t>
  </si>
  <si>
    <t xml:space="preserve">Орган у справах сім'ї, молоді та спорту (Міністерство у справах молоді, сім'ї та гендерної політикиАРК, управління у справах молоді та спорту обласної (Київської, Севастопольської міської) державної адміністрації, відділ у справах молоді та спорту районної державної адміністрації, виконавчого органу місцевої ради) </t>
  </si>
  <si>
    <t>061</t>
  </si>
  <si>
    <t>Управління (відділи) у справах жінок, інвалідів, ветеранів війни та праці </t>
  </si>
  <si>
    <t>062</t>
  </si>
  <si>
    <r>
      <t>Орган з питань у справах неповнолітніх</t>
    </r>
    <r>
      <rPr>
        <sz val="11"/>
        <color indexed="8"/>
        <rFont val="Times New Roman"/>
        <family val="1"/>
      </rPr>
      <t xml:space="preserve"> </t>
    </r>
  </si>
  <si>
    <r>
      <t>Орган з питань у справах неповнолітніх</t>
    </r>
    <r>
      <rPr>
        <sz val="11"/>
        <color indexed="8"/>
        <rFont val="Times New Roman"/>
        <family val="1"/>
      </rPr>
      <t xml:space="preserve"> (Служба у справах неповнолітніх обласної (Київської, Севастопольської міської державної адміністрації, районної державної адміністрації, виконавчого органу місцевої ради)) </t>
    </r>
  </si>
  <si>
    <t>063</t>
  </si>
  <si>
    <r>
      <t xml:space="preserve">Орган </t>
    </r>
    <r>
      <rPr>
        <sz val="11"/>
        <color indexed="8"/>
        <rFont val="Times New Roman"/>
        <family val="1"/>
      </rPr>
      <t xml:space="preserve">з </t>
    </r>
    <r>
      <rPr>
        <b/>
        <sz val="11"/>
        <color indexed="8"/>
        <rFont val="Times New Roman"/>
        <family val="1"/>
      </rPr>
      <t xml:space="preserve">питань житлового забезпечення </t>
    </r>
  </si>
  <si>
    <t>0301010</t>
  </si>
  <si>
    <t>0301020</t>
  </si>
  <si>
    <t>0301030</t>
  </si>
  <si>
    <t>0301040</t>
  </si>
  <si>
    <t>0301050</t>
  </si>
  <si>
    <t>0301060</t>
  </si>
  <si>
    <t>0301080</t>
  </si>
  <si>
    <t>0301090</t>
  </si>
  <si>
    <t>0301110</t>
  </si>
  <si>
    <t>0301130</t>
  </si>
  <si>
    <t>Інші видатки на соціальний захист ветеранів війни та праці </t>
  </si>
  <si>
    <t>Витрати на поховання учасників бойових дій та інвалідів війни </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</si>
  <si>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</si>
  <si>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</si>
  <si>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</si>
  <si>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</si>
  <si>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</si>
  <si>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</si>
  <si>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</si>
  <si>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</si>
  <si>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</si>
  <si>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</si>
  <si>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</si>
  <si>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</si>
  <si>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</si>
  <si>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</si>
  <si>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</si>
  <si>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</si>
  <si>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</si>
  <si>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</si>
  <si>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</si>
  <si>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</si>
  <si>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</si>
  <si>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</si>
  <si>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</si>
  <si>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</si>
  <si>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</si>
  <si>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</si>
  <si>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</si>
  <si>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</si>
  <si>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</si>
  <si>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</si>
  <si>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</si>
  <si>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</si>
  <si>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 xml:space="preserve">Орган з питань технічного нагляду </t>
  </si>
  <si>
    <t>Двадцять  п`ять мілліонів  дев`ятсот десять тисяч вісімсот сімдесят грн</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</si>
  <si>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</si>
  <si>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</si>
  <si>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</si>
  <si>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</si>
  <si>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</si>
  <si>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</si>
  <si>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 Це технічний код, який включає в себе всі коди економічної класифікації видатків бюджету, крім тих, що виділені окремо. </t>
  </si>
  <si>
    <t>м.Кременчук Полтавської області</t>
  </si>
  <si>
    <t>С.О. Михайленко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</si>
  <si>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</si>
  <si>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</si>
  <si>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</si>
  <si>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</si>
  <si>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</si>
  <si>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</si>
  <si>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</si>
  <si>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</si>
  <si>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</si>
  <si>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</si>
  <si>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</si>
  <si>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</si>
  <si>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</si>
  <si>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</si>
  <si>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t>6561860</t>
  </si>
  <si>
    <t>6561880</t>
  </si>
  <si>
    <t>6570000</t>
  </si>
  <si>
    <t>6571000</t>
  </si>
  <si>
    <t>6571020</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</si>
  <si>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</si>
  <si>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</si>
  <si>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</si>
  <si>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</si>
  <si>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</si>
  <si>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</si>
  <si>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</si>
  <si>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</si>
  <si>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</si>
  <si>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</si>
  <si>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</si>
  <si>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</si>
  <si>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</si>
  <si>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</si>
  <si>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</si>
  <si>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</si>
  <si>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</si>
  <si>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</si>
  <si>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</si>
  <si>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</si>
  <si>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</si>
  <si>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</si>
  <si>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</si>
  <si>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</si>
  <si>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</si>
  <si>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</si>
  <si>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</si>
  <si>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</si>
  <si>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</si>
  <si>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</si>
  <si>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</si>
  <si>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</si>
  <si>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ЗАТВЕРДЖЕНО</t>
  </si>
  <si>
    <t>Компенсація селянським (фермерським) господарствам вартості будівництва об'єктів виробничого і невиробничого призначення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</si>
  <si>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</si>
  <si>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</si>
  <si>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</si>
  <si>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</si>
  <si>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</si>
  <si>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Ініціали та прізвище керівника</t>
  </si>
  <si>
    <t>Ініціали та прізвище гол.бухгалтера</t>
  </si>
  <si>
    <t>Показники </t>
  </si>
  <si>
    <t>Код </t>
  </si>
  <si>
    <t>1 </t>
  </si>
  <si>
    <t>2 </t>
  </si>
  <si>
    <t>3 </t>
  </si>
  <si>
    <t>4 </t>
  </si>
  <si>
    <t>х </t>
  </si>
  <si>
    <t>Нарахування на оплату праці</t>
  </si>
  <si>
    <t>Оплата праці</t>
  </si>
  <si>
    <t xml:space="preserve">          Грошое забезпечення військовослужбовців</t>
  </si>
  <si>
    <t xml:space="preserve">Використання товарів і послуг </t>
  </si>
  <si>
    <t xml:space="preserve">           Предмети, матеріали, обладнання та інвентар</t>
  </si>
  <si>
    <t>Обслуговування боргових зобов'язань</t>
  </si>
  <si>
    <t>Обслуговування внутрішніх боргових зобов'язань</t>
  </si>
  <si>
    <t>Обслуговування зовнішніхборгових зобов'язань</t>
  </si>
  <si>
    <t>Поточні трансферти</t>
  </si>
  <si>
    <t>Трансферти органам державного управління інших рівнів</t>
  </si>
  <si>
    <t>Трансферти урядам зарубіжних країн та міжнародним організаціям</t>
  </si>
  <si>
    <t>Соціальне забезпечення</t>
  </si>
  <si>
    <t xml:space="preserve">             Інші виплати населенню</t>
  </si>
  <si>
    <t>Нерозподілені видатки</t>
  </si>
  <si>
    <t xml:space="preserve">           Видатки на відрядження</t>
  </si>
  <si>
    <t xml:space="preserve">           Видатки на заходи спеціального призначення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</si>
  <si>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</si>
  <si>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</si>
  <si>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</si>
  <si>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</si>
  <si>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</si>
  <si>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</si>
  <si>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</si>
  <si>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</si>
  <si>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</si>
  <si>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</si>
  <si>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</si>
  <si>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</si>
  <si>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Забезпечення двостороннього співробітництва України з іноземними державами та міжнародними організаціями </t>
  </si>
  <si>
    <t>250000</t>
  </si>
  <si>
    <t>250102</t>
  </si>
  <si>
    <t>Резервний фонд </t>
  </si>
  <si>
    <t>250203</t>
  </si>
  <si>
    <t>250205</t>
  </si>
  <si>
    <t>Проведення референдумів </t>
  </si>
  <si>
    <t>250207</t>
  </si>
  <si>
    <t>250301</t>
  </si>
  <si>
    <t>250302</t>
  </si>
  <si>
    <t>Орган з питань державного архітектурно-будівельного контролю</t>
  </si>
  <si>
    <r>
      <t xml:space="preserve">Орган з питань інвестиційної політики </t>
    </r>
    <r>
      <rPr>
        <sz val="11"/>
        <color indexed="8"/>
        <rFont val="Times New Roman"/>
        <family val="1"/>
      </rPr>
      <t>(Управління (відділи) з питань інвестиційної політики державних адміністрацій та виконавчого органу місцевої ради) </t>
    </r>
  </si>
  <si>
    <t>193</t>
  </si>
  <si>
    <t xml:space="preserve">Міністерство будівельної політики і архітектуриАРК </t>
  </si>
  <si>
    <t>195</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</si>
  <si>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</si>
  <si>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</si>
  <si>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</si>
  <si>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</si>
  <si>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</si>
  <si>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</si>
  <si>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</si>
  <si>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</si>
  <si>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</si>
  <si>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</si>
  <si>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</si>
  <si>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</si>
  <si>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</si>
  <si>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</si>
  <si>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</si>
  <si>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</si>
  <si>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</si>
  <si>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</si>
  <si>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</si>
  <si>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</si>
  <si>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</si>
  <si>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</si>
  <si>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</si>
  <si>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</si>
  <si>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</si>
  <si>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</si>
  <si>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</si>
  <si>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</si>
  <si>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</si>
  <si>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</si>
  <si>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</si>
  <si>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</si>
  <si>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</si>
  <si>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</si>
  <si>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</si>
  <si>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</si>
  <si>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</si>
  <si>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</si>
  <si>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</si>
  <si>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</si>
  <si>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</si>
  <si>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</si>
  <si>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</si>
  <si>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</si>
  <si>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</si>
  <si>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</si>
  <si>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</si>
  <si>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</si>
  <si>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</si>
  <si>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</si>
  <si>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</si>
  <si>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</si>
  <si>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</si>
  <si>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</si>
  <si>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</si>
  <si>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</si>
  <si>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</si>
  <si>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</si>
  <si>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</si>
  <si>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</si>
  <si>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</si>
  <si>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</si>
  <si>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</si>
  <si>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</si>
  <si>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</si>
  <si>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</si>
  <si>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</si>
  <si>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</si>
  <si>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</si>
  <si>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</si>
  <si>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</si>
  <si>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</si>
  <si>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</si>
  <si>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</si>
  <si>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</si>
  <si>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</si>
  <si>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</si>
  <si>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</si>
  <si>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</si>
  <si>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</si>
  <si>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</si>
  <si>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</si>
  <si>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</si>
  <si>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</si>
  <si>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</si>
  <si>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</si>
  <si>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</si>
  <si>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</si>
  <si>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</si>
  <si>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</si>
  <si>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</si>
  <si>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</si>
  <si>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</si>
  <si>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</si>
  <si>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</si>
  <si>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</si>
  <si>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</si>
  <si>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</si>
  <si>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</si>
  <si>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</si>
  <si>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</si>
  <si>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</si>
  <si>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</si>
  <si>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</si>
  <si>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</si>
  <si>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</si>
  <si>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</si>
  <si>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</si>
  <si>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</si>
  <si>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</si>
  <si>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</si>
  <si>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</si>
  <si>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</si>
  <si>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</si>
  <si>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</si>
  <si>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</si>
  <si>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</si>
  <si>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</si>
  <si>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</si>
  <si>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</si>
  <si>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</si>
  <si>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</si>
  <si>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</si>
  <si>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</si>
  <si>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</si>
  <si>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</si>
  <si>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</si>
  <si>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</si>
  <si>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</si>
  <si>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</si>
  <si>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</si>
  <si>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</si>
  <si>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</si>
  <si>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</si>
  <si>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</si>
  <si>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</si>
  <si>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</si>
  <si>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</si>
  <si>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</si>
  <si>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</si>
  <si>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</si>
  <si>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</si>
  <si>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</si>
  <si>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</si>
  <si>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</si>
  <si>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</si>
  <si>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</si>
  <si>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</si>
  <si>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</si>
  <si>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</si>
  <si>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r>
      <t>Орган з питань споживчого ринку, торгівлі та громадського харчування</t>
    </r>
    <r>
      <rPr>
        <sz val="11"/>
        <color indexed="8"/>
        <rFont val="Times New Roman"/>
        <family val="1"/>
      </rPr>
      <t xml:space="preserve"> (управління (відділи) торгівлі, громадського харчування обласної (Київської, Севастопольської міської) державної адміністрації, районної державної адміністрації, виконавчого органу місцевої ради)</t>
    </r>
  </si>
  <si>
    <t>101</t>
  </si>
  <si>
    <t xml:space="preserve">Орган з питань захисту прав споживачів </t>
  </si>
  <si>
    <t xml:space="preserve">Головне управління з матеріального резерву, оборонно-мобілізаційної роботи та цивільного захисту населення Ради МіністрівАРК </t>
  </si>
  <si>
    <t>072</t>
  </si>
  <si>
    <t xml:space="preserve">Орган з питань надзвичайних ситуацій та у справах захисту населення від наслідків Чорнобильської катастрофи </t>
  </si>
  <si>
    <r>
      <t xml:space="preserve">Орган з питань надзвичайних ситуацій та у справах захисту населення від наслідків Чорнобильської катастрофи </t>
    </r>
    <r>
      <rPr>
        <sz val="11"/>
        <color indexed="8"/>
        <rFont val="Times New Roman"/>
        <family val="1"/>
      </rPr>
      <t xml:space="preserve">(Управління (головне управління) з питань надзвичайних ситуацій та у справах захисту населення від наслідків Чорнобильської катастрофи обласної (Київської, Севастопольської міської) державної адміністрації, відділ з питань надзвичайних ситуацій районної державної адміністрації, виконавчого органу ради) </t>
    </r>
  </si>
  <si>
    <t>075</t>
  </si>
  <si>
    <t xml:space="preserve">Орган з питань підприємництва </t>
  </si>
  <si>
    <r>
      <t xml:space="preserve">Орган з питань підприємництва </t>
    </r>
    <r>
      <rPr>
        <sz val="11"/>
        <color indexed="8"/>
        <rFont val="Times New Roman"/>
        <family val="1"/>
      </rPr>
      <t>(Управління (відділ) з питань підприємництва) </t>
    </r>
  </si>
  <si>
    <t>080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</si>
  <si>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</si>
  <si>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             Реставрація пам'яток культури, історії та архітектури</t>
  </si>
  <si>
    <t>НАДХОДЖЕННЯ - усього </t>
  </si>
  <si>
    <t>Організація і регулювання діяльності установ агропромислового комплексу з карантину рослин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</si>
  <si>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</si>
  <si>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</si>
  <si>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</si>
  <si>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</si>
  <si>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</si>
  <si>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</si>
  <si>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</si>
  <si>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</si>
  <si>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</si>
  <si>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</si>
  <si>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</si>
  <si>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</si>
  <si>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</si>
  <si>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</si>
  <si>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</si>
  <si>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</si>
  <si>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</si>
  <si>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</si>
  <si>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</si>
  <si>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</si>
  <si>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</si>
  <si>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</si>
  <si>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</si>
  <si>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</si>
  <si>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</si>
  <si>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</si>
  <si>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</si>
  <si>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</si>
  <si>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</si>
  <si>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</si>
  <si>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</si>
  <si>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</si>
  <si>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</si>
  <si>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</si>
  <si>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</si>
  <si>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</si>
  <si>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</si>
  <si>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</si>
  <si>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</si>
  <si>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</si>
  <si>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</si>
  <si>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</si>
  <si>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</si>
  <si>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</si>
  <si>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</si>
  <si>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 xml:space="preserve">Управління капітального будівництва Республіканського комітету в справах міжнародних відносин і депортованих громадянАРК (УКБ Рескомнацу) </t>
  </si>
  <si>
    <t>196</t>
  </si>
  <si>
    <t xml:space="preserve">Об'єднана дирекція замовника-забудовника при Республіканському комітеті в справах міжнаціональних відносин і депортованих громадянАРК (ОДЗЗ) </t>
  </si>
  <si>
    <t>200</t>
  </si>
  <si>
    <t>Орган з питань агропромислового комплексу, сільського господарства та продовольства</t>
  </si>
  <si>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</si>
  <si>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</si>
  <si>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</si>
  <si>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</si>
  <si>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</si>
  <si>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</si>
  <si>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</si>
  <si>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</si>
  <si>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</si>
  <si>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</si>
  <si>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</si>
  <si>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</si>
  <si>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</si>
  <si>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</si>
  <si>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</si>
  <si>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</si>
  <si>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</si>
  <si>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</si>
  <si>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</si>
  <si>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</si>
  <si>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</si>
  <si>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</si>
  <si>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</si>
  <si>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</si>
  <si>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</si>
  <si>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</si>
  <si>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</si>
  <si>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</si>
  <si>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 xml:space="preserve">  ПЛАН  АСИГНУВАНЬ  ( за винятком надання кредитів з бюджету) ЗАГАЛЬНОГО ФОНДУ БЮДЖЕТУ</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</si>
  <si>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</si>
  <si>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</si>
  <si>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</si>
  <si>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</si>
  <si>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</si>
  <si>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</si>
  <si>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грн.</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</si>
  <si>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</si>
  <si>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</si>
  <si>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</si>
  <si>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</si>
  <si>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</si>
  <si>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</si>
  <si>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</si>
  <si>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</si>
  <si>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</si>
  <si>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</si>
  <si>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</si>
  <si>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Внески України до бюджету ГАТТ/СОТ та установ і організацій СНД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</si>
  <si>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</si>
  <si>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</si>
  <si>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</si>
  <si>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</si>
  <si>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</si>
  <si>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</si>
  <si>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</si>
  <si>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</si>
  <si>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</si>
  <si>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</si>
  <si>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</si>
  <si>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</si>
  <si>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</si>
  <si>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</si>
  <si>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</si>
  <si>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</si>
  <si>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</si>
  <si>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</si>
  <si>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</si>
  <si>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</si>
  <si>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</si>
  <si>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</si>
  <si>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</si>
  <si>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</si>
  <si>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</si>
  <si>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</si>
  <si>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</si>
  <si>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</si>
  <si>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</si>
  <si>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</si>
  <si>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</si>
  <si>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Заступник  директора  департаменту освіти-начальник управління</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</si>
  <si>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</si>
  <si>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</si>
  <si>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</si>
  <si>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</si>
  <si>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6560000</t>
  </si>
  <si>
    <t>6561000</t>
  </si>
  <si>
    <t>6561020</t>
  </si>
  <si>
    <t>6561040</t>
  </si>
  <si>
    <t>6561060</t>
  </si>
  <si>
    <t>6561070</t>
  </si>
  <si>
    <t>6561090</t>
  </si>
  <si>
    <t>6561100</t>
  </si>
  <si>
    <t>6561170</t>
  </si>
  <si>
    <t>6561820</t>
  </si>
  <si>
    <t>6561830</t>
  </si>
  <si>
    <t>6561840</t>
  </si>
  <si>
    <t>01.2018р</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</si>
  <si>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</si>
  <si>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</si>
  <si>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</si>
  <si>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</si>
  <si>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</si>
  <si>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</si>
  <si>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</si>
  <si>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</si>
  <si>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</si>
  <si>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</si>
  <si>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Захист від шкідливої дії вод сільських населених пунктів та сільськогосподарських угідь </t>
  </si>
  <si>
    <t>2501140</t>
  </si>
  <si>
    <t>2501150</t>
  </si>
  <si>
    <t>2501160</t>
  </si>
  <si>
    <t>2501170</t>
  </si>
  <si>
    <t>2501180</t>
  </si>
  <si>
    <t>2501200</t>
  </si>
  <si>
    <t>2501210</t>
  </si>
  <si>
    <t>2501230</t>
  </si>
  <si>
    <t>2501240</t>
  </si>
  <si>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</si>
  <si>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</si>
  <si>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</si>
  <si>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</si>
  <si>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</si>
  <si>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</si>
  <si>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</si>
  <si>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</si>
  <si>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</si>
  <si>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</si>
  <si>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</si>
  <si>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</si>
  <si>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</si>
  <si>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</si>
  <si>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</si>
  <si>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</si>
  <si>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</si>
  <si>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</si>
  <si>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</si>
  <si>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</si>
  <si>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</si>
  <si>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</si>
  <si>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</si>
  <si>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</si>
  <si>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</si>
  <si>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</si>
  <si>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</si>
  <si>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</si>
  <si>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</si>
  <si>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</si>
  <si>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</si>
  <si>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</si>
  <si>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</si>
  <si>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</si>
  <si>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</si>
  <si>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</si>
  <si>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</si>
  <si>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</si>
  <si>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</si>
  <si>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</si>
  <si>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</si>
  <si>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</si>
  <si>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</si>
  <si>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</si>
  <si>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</si>
  <si>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</si>
  <si>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</si>
  <si>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</si>
  <si>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</si>
  <si>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</si>
  <si>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</si>
  <si>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</si>
  <si>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</si>
  <si>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</si>
  <si>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</si>
  <si>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</si>
  <si>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</si>
  <si>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</si>
  <si>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</si>
  <si>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</si>
  <si>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</si>
  <si>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</si>
  <si>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</si>
  <si>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</si>
  <si>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</si>
  <si>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</si>
  <si>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</si>
  <si>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</si>
  <si>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</si>
  <si>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</si>
  <si>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</si>
  <si>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</si>
  <si>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</si>
  <si>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</si>
  <si>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</si>
  <si>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</si>
  <si>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</si>
  <si>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</si>
  <si>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</si>
  <si>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</si>
  <si>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</si>
  <si>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</si>
  <si>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</si>
  <si>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</si>
  <si>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</si>
  <si>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</si>
  <si>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</si>
  <si>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</si>
  <si>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</si>
  <si>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</si>
  <si>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</si>
  <si>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</si>
  <si>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</si>
  <si>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</si>
  <si>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</si>
  <si>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</si>
  <si>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</si>
  <si>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</si>
  <si>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</si>
  <si>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</si>
  <si>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</si>
  <si>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</si>
  <si>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</si>
  <si>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</si>
  <si>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</si>
  <si>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</si>
  <si>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</si>
  <si>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</si>
  <si>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</si>
  <si>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</si>
  <si>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</si>
  <si>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</si>
  <si>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</si>
  <si>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</si>
  <si>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</si>
  <si>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</si>
  <si>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</si>
  <si>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</si>
  <si>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</si>
  <si>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</si>
  <si>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</si>
  <si>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</si>
  <si>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</si>
  <si>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</si>
  <si>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</si>
  <si>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</si>
  <si>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</si>
  <si>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</si>
  <si>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</si>
  <si>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</si>
  <si>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</si>
  <si>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</si>
  <si>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</si>
  <si>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</si>
  <si>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</si>
  <si>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</si>
  <si>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</si>
  <si>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</si>
  <si>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</si>
  <si>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</si>
  <si>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</si>
  <si>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</si>
  <si>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</si>
  <si>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</si>
  <si>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</si>
  <si>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</si>
  <si>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</si>
  <si>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</si>
  <si>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</si>
  <si>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</si>
  <si>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Підготовка кадрів для податкової служби вищими навчальними закладами I і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</si>
  <si>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</si>
  <si>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</si>
  <si>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</si>
  <si>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</si>
  <si>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</si>
  <si>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</si>
  <si>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</si>
  <si>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</si>
  <si>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</si>
  <si>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</si>
  <si>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</si>
  <si>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</si>
  <si>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</si>
  <si>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</si>
  <si>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</si>
  <si>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</si>
  <si>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</si>
  <si>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2751370</t>
  </si>
  <si>
    <t>2751380</t>
  </si>
  <si>
    <t>2751420</t>
  </si>
  <si>
    <t>2751610</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</si>
  <si>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</si>
  <si>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</si>
  <si>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 xml:space="preserve">            Оплата природного газу</t>
  </si>
  <si>
    <t xml:space="preserve">            Оплата інших енергоносіїв</t>
  </si>
  <si>
    <t xml:space="preserve">            Дослідження і розробки, окремі заходи розвитку по реалізації державних (регіональних) програм</t>
  </si>
  <si>
    <t xml:space="preserve">             Виплата пенсій і допомоги</t>
  </si>
  <si>
    <t xml:space="preserve">             Стипендії</t>
  </si>
  <si>
    <t xml:space="preserve">             Капітальний ремонт інших об'єктів</t>
  </si>
  <si>
    <t>разом</t>
  </si>
  <si>
    <t>Головний бухгалтер</t>
  </si>
  <si>
    <t>Назва установи</t>
  </si>
  <si>
    <t>Код за ЭДРПОУ</t>
  </si>
  <si>
    <t>найменування міста, району, області</t>
  </si>
  <si>
    <t>вид бюджету</t>
  </si>
  <si>
    <r>
      <t>Орган з питань державного архітектурно-будівельного контролю</t>
    </r>
    <r>
      <rPr>
        <sz val="11"/>
        <color indexed="8"/>
        <rFont val="Times New Roman"/>
        <family val="1"/>
      </rPr>
      <t xml:space="preserve"> (Інспекція державного архітектурно-будівельного контролю обласної (Київської, Севастопольської міської) державної адміністрації, виконавчого органу місцевої ради)</t>
    </r>
  </si>
  <si>
    <t>190</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</si>
  <si>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</si>
  <si>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</si>
  <si>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</si>
  <si>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</si>
  <si>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</si>
  <si>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</si>
  <si>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</si>
  <si>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</si>
  <si>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</si>
  <si>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</si>
  <si>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</si>
  <si>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</si>
  <si>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</si>
  <si>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</si>
  <si>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</si>
  <si>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</si>
  <si>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</si>
  <si>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</si>
  <si>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</si>
  <si>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</si>
  <si>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</si>
  <si>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</si>
  <si>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</si>
  <si>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</si>
  <si>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</si>
  <si>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</si>
  <si>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</si>
  <si>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</si>
  <si>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</si>
  <si>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</si>
  <si>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Єдиний податок з фізичних осіб</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</si>
  <si>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</si>
  <si>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</si>
  <si>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</si>
  <si>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t>Забезпечення діяльності Аграрного фонду </t>
  </si>
  <si>
    <t>Часткове відшкодування вартості будівництва нових тепличних комплексів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</si>
  <si>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</si>
  <si>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</si>
  <si>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</si>
  <si>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</si>
  <si>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</si>
  <si>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</si>
  <si>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</si>
  <si>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</si>
  <si>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</si>
  <si>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</si>
  <si>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</si>
  <si>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</si>
  <si>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</si>
  <si>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</si>
  <si>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</si>
  <si>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</si>
  <si>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Капітальний ремонт житлового фонду </t>
  </si>
  <si>
    <t>Інші надходження </t>
  </si>
  <si>
    <t>назва інших надходжень за видами </t>
  </si>
  <si>
    <t>у т. ч. за підгрупами </t>
  </si>
  <si>
    <t>9 </t>
  </si>
  <si>
    <t>10 </t>
  </si>
  <si>
    <t>Надходження коштів до спеціального фонду бюджету </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</si>
  <si>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</si>
  <si>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</si>
  <si>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</si>
  <si>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</si>
  <si>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</si>
  <si>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</si>
  <si>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</si>
  <si>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</si>
  <si>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</si>
  <si>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001</t>
  </si>
  <si>
    <t xml:space="preserve">Рада </t>
  </si>
  <si>
    <r>
      <t xml:space="preserve">Рада </t>
    </r>
    <r>
      <rPr>
        <sz val="11"/>
        <color indexed="8"/>
        <rFont val="Times New Roman"/>
        <family val="1"/>
      </rPr>
      <t>(Управління справами ВР АРК, обласні, Київська та Севастопольська міські ради, районні ради і ради міст обласного та республіканського підпорядкування, селищні, сільські ради) </t>
    </r>
  </si>
  <si>
    <t>005</t>
  </si>
  <si>
    <t xml:space="preserve">Управління справами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</si>
  <si>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</si>
  <si>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</si>
  <si>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</si>
  <si>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</si>
  <si>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</si>
  <si>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</si>
  <si>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</si>
  <si>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</si>
  <si>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</si>
  <si>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</si>
  <si>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</si>
  <si>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Л.В.Михайлик</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</si>
  <si>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</si>
  <si>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</si>
  <si>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</si>
  <si>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</si>
  <si>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</si>
  <si>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</si>
  <si>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</si>
  <si>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</si>
  <si>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</si>
  <si>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</si>
  <si>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</si>
  <si>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</si>
  <si>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</si>
  <si>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</si>
  <si>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</si>
  <si>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</si>
  <si>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З.І.Бойкова</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</si>
  <si>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</si>
  <si>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</si>
  <si>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</si>
  <si>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</si>
  <si>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</si>
  <si>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</si>
  <si>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</si>
  <si>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</si>
  <si>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</si>
  <si>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</si>
  <si>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</si>
  <si>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</si>
  <si>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</si>
  <si>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</si>
  <si>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</si>
  <si>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</si>
  <si>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</si>
  <si>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</si>
  <si>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</si>
  <si>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</si>
  <si>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</si>
  <si>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</si>
  <si>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</si>
  <si>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</si>
  <si>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</si>
  <si>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</si>
  <si>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Державна підтримка сільськогосподарських обслуговуючих кооперативів </t>
  </si>
  <si>
    <t xml:space="preserve">Державна адміністрація </t>
  </si>
  <si>
    <t>Інші джерела власних надходжень бюджетних установ* </t>
  </si>
  <si>
    <t>Розвиток цифрового телерадіомовлення </t>
  </si>
  <si>
    <r>
      <t>Головне управління Державної фельд'єгерської служби України</t>
    </r>
    <r>
      <rPr>
        <sz val="12"/>
        <rFont val="Times New Roman"/>
        <family val="1"/>
      </rPr>
      <t> </t>
    </r>
  </si>
  <si>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</si>
  <si>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</si>
  <si>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</si>
  <si>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</si>
  <si>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</si>
  <si>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</si>
  <si>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</si>
  <si>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</si>
  <si>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</si>
  <si>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</si>
  <si>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</si>
  <si>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</si>
  <si>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</si>
  <si>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</si>
  <si>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</si>
  <si>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</si>
  <si>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</si>
  <si>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</si>
  <si>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</si>
  <si>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</si>
  <si>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</si>
  <si>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</si>
  <si>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</si>
  <si>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</si>
  <si>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</si>
  <si>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</si>
  <si>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</si>
  <si>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</si>
  <si>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</si>
  <si>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</si>
  <si>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</si>
  <si>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</si>
  <si>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</si>
  <si>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</si>
  <si>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</si>
  <si>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</si>
  <si>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</si>
  <si>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</si>
  <si>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</si>
  <si>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</si>
  <si>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</si>
  <si>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</si>
  <si>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</si>
  <si>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</si>
  <si>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</si>
  <si>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</si>
  <si>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</si>
  <si>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</si>
  <si>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</si>
  <si>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</si>
  <si>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</si>
  <si>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</si>
  <si>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</si>
  <si>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</si>
  <si>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</si>
  <si>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</si>
  <si>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</si>
  <si>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</si>
  <si>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</si>
  <si>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</si>
  <si>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</si>
  <si>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</si>
  <si>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</si>
  <si>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</si>
  <si>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</si>
  <si>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</si>
  <si>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</si>
  <si>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</si>
  <si>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</si>
  <si>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</si>
  <si>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</si>
  <si>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</si>
  <si>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</si>
  <si>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</si>
  <si>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</si>
  <si>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</si>
  <si>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</si>
  <si>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</si>
  <si>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</si>
  <si>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</si>
  <si>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</si>
  <si>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</si>
  <si>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</si>
  <si>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</si>
  <si>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</si>
  <si>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</si>
  <si>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</si>
  <si>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</si>
  <si>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</si>
  <si>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</si>
  <si>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</si>
  <si>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</si>
  <si>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</si>
  <si>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</si>
  <si>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</si>
  <si>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</si>
  <si>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</si>
  <si>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</si>
  <si>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</si>
  <si>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</si>
  <si>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</si>
  <si>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</si>
  <si>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</si>
  <si>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</si>
  <si>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</si>
  <si>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</si>
  <si>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</si>
  <si>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</si>
  <si>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</si>
  <si>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</si>
  <si>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</si>
  <si>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</si>
  <si>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</si>
  <si>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</si>
  <si>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</si>
  <si>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</si>
  <si>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</si>
  <si>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</si>
  <si>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</si>
  <si>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</si>
  <si>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</si>
  <si>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</si>
  <si>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</si>
  <si>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</si>
  <si>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</si>
  <si>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</si>
  <si>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</si>
  <si>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</si>
  <si>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</si>
  <si>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</si>
  <si>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</si>
  <si>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</si>
  <si>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</si>
  <si>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</si>
  <si>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</si>
  <si>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</si>
  <si>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r>
      <t>Державна служба з питань національної культурної спадщини</t>
    </r>
    <r>
      <rPr>
        <sz val="12"/>
        <rFont val="Times New Roman"/>
        <family val="1"/>
      </rPr>
      <t> </t>
    </r>
  </si>
  <si>
    <t>Орган з питань фізичної культури та спорту (Республіканський комітетАРК із питань фізичної культури та спорту, управління (головне управління) з питань фізичної культури та спорту обласної (Київської, Севастопольської міської) державної адміністрації, Управління (відділ, комітет) з питань фізичної культури та спорту районної державної адміністрації, виконавчого органу місцевої ради) </t>
  </si>
  <si>
    <t>160</t>
  </si>
  <si>
    <r>
      <t>Орган з питань транспорту, зв'язку та інформатизації</t>
    </r>
    <r>
      <rPr>
        <sz val="11"/>
        <color indexed="8"/>
        <rFont val="Times New Roman"/>
        <family val="1"/>
      </rPr>
      <t xml:space="preserve"> </t>
    </r>
  </si>
  <si>
    <r>
      <t>Орган з питань транспорту, зв'язку та інформатизації</t>
    </r>
    <r>
      <rPr>
        <sz val="11"/>
        <color indexed="8"/>
        <rFont val="Times New Roman"/>
        <family val="1"/>
      </rPr>
      <t xml:space="preserve"> (Управління (головне управління) транспорту, зв'язку та інформатизації обласної (Київської, Севастопольської міської) державної адміністрації, районної державної адміністрації, виконавчого органу місцевої ради)</t>
    </r>
  </si>
  <si>
    <t>161</t>
  </si>
  <si>
    <r>
      <t xml:space="preserve">Орган з питань промисловості, розвитку інфраструктури та науково-технічної, інноваційної політики </t>
    </r>
    <r>
      <rPr>
        <sz val="11"/>
        <color indexed="8"/>
        <rFont val="Times New Roman"/>
        <family val="1"/>
      </rPr>
      <t xml:space="preserve">(управління (головне управління) промисловості та розвитку інфраструктури обласної </t>
    </r>
  </si>
  <si>
    <r>
      <t xml:space="preserve">Орган з питань промисловості, розвитку інфраструктури та науково-технічної, інноваційної політики </t>
    </r>
    <r>
      <rPr>
        <sz val="11"/>
        <color indexed="8"/>
        <rFont val="Times New Roman"/>
        <family val="1"/>
      </rPr>
      <t xml:space="preserve">(управління (головне управління) промисловості та розвитку інфраструктури обласної (Київської, Севастопольської міської) державної адміністрації, відділ розвитку інфраструктури районної державної адміністрації, виконавчого органу місцевої ради) </t>
    </r>
  </si>
  <si>
    <t>162</t>
  </si>
  <si>
    <t xml:space="preserve">Міністерство промислової політики, транспорту, зв'язку і паливно-енергетичного комплексуАРК </t>
  </si>
  <si>
    <t>170</t>
  </si>
  <si>
    <t>Орган з питань палива і енергетики</t>
  </si>
  <si>
    <r>
      <t xml:space="preserve">Орган з питань палива і енергетики </t>
    </r>
    <r>
      <rPr>
        <sz val="11"/>
        <color indexed="8"/>
        <rFont val="Times New Roman"/>
        <family val="1"/>
      </rPr>
      <t>(Головне управління (управління, відділи) обласної (Київської, Севастопольської міської) державної адміністрації, виконавчого органу місцевої ради) </t>
    </r>
  </si>
  <si>
    <t>180</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</si>
  <si>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</si>
  <si>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</si>
  <si>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</si>
  <si>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</si>
  <si>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</si>
  <si>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</si>
  <si>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</si>
  <si>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</si>
  <si>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</si>
  <si>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</si>
  <si>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</si>
  <si>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</si>
  <si>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</si>
  <si>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</si>
  <si>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</si>
  <si>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</si>
  <si>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</si>
  <si>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</si>
  <si>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</si>
  <si>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</si>
  <si>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</si>
  <si>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</si>
  <si>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</si>
  <si>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</si>
  <si>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</si>
  <si>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</si>
  <si>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</si>
  <si>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</si>
  <si>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</si>
  <si>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</si>
  <si>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</si>
  <si>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</si>
  <si>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</si>
  <si>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</si>
  <si>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</si>
  <si>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</si>
  <si>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</si>
  <si>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</si>
  <si>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</si>
  <si>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</si>
  <si>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</si>
  <si>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</si>
  <si>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</si>
  <si>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</si>
  <si>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</si>
  <si>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t>0501100</t>
  </si>
  <si>
    <t>Орган з питань технічного нагляду (Державна інспекція з нагляду за технічним станом машин та обладнання при Раді міністрівАРК, інспекція державного технічного нагляду обласної (Київської, Севастопольської міської) державної адміністрації, районної державної адміністрації, виконавчого органу місцевої ради) </t>
  </si>
  <si>
    <t>189</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</si>
  <si>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</si>
  <si>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</si>
  <si>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</si>
  <si>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</si>
  <si>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</si>
  <si>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</si>
  <si>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</si>
  <si>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</si>
  <si>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</si>
  <si>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</si>
  <si>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</si>
  <si>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</si>
  <si>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</si>
  <si>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</si>
  <si>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</si>
  <si>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</si>
  <si>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</si>
  <si>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</si>
  <si>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</si>
  <si>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</si>
  <si>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</si>
  <si>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</si>
  <si>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</si>
  <si>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</si>
  <si>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</si>
  <si>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</si>
  <si>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</si>
  <si>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</si>
  <si>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</si>
  <si>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</si>
  <si>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</si>
  <si>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</si>
  <si>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</si>
  <si>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</si>
  <si>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</si>
  <si>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</si>
  <si>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</si>
  <si>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</si>
  <si>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</si>
  <si>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</si>
  <si>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</si>
  <si>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</si>
  <si>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</si>
  <si>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</si>
  <si>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</si>
  <si>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</si>
  <si>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</si>
  <si>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</si>
  <si>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</si>
  <si>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</si>
  <si>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</si>
  <si>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</si>
  <si>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</si>
  <si>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</si>
  <si>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</si>
  <si>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</si>
  <si>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</si>
  <si>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</si>
  <si>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</si>
  <si>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</si>
  <si>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</si>
  <si>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</si>
  <si>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</si>
  <si>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</si>
  <si>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</si>
  <si>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</si>
  <si>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</si>
  <si>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</si>
  <si>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</si>
  <si>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</si>
  <si>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</si>
  <si>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</si>
  <si>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</si>
  <si>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</si>
  <si>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</si>
  <si>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</si>
  <si>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</si>
  <si>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</si>
  <si>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</si>
  <si>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</si>
  <si>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</si>
  <si>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</si>
  <si>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</si>
  <si>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</si>
  <si>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</si>
  <si>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</si>
  <si>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</si>
  <si>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</si>
  <si>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</si>
  <si>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</si>
  <si>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</si>
  <si>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</si>
  <si>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</si>
  <si>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</si>
  <si>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</si>
  <si>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</si>
  <si>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</si>
  <si>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</si>
  <si>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</si>
  <si>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</si>
  <si>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</si>
  <si>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</si>
  <si>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</si>
  <si>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</si>
  <si>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</si>
  <si>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</si>
  <si>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</si>
  <si>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</si>
  <si>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</si>
  <si>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</si>
  <si>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</si>
  <si>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</si>
  <si>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</si>
  <si>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</si>
  <si>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</si>
  <si>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</si>
  <si>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</si>
  <si>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</si>
  <si>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</si>
  <si>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</si>
  <si>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</si>
  <si>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</si>
  <si>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</si>
  <si>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</si>
  <si>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</si>
  <si>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</si>
  <si>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</si>
  <si>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</si>
  <si>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</si>
  <si>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</si>
  <si>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</si>
  <si>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</si>
  <si>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</si>
  <si>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</si>
  <si>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Орган з питань курортів та туризму</t>
  </si>
  <si>
    <t>Орган з питань курортів та туризму (Міністерство курортів та туризмуАРК) </t>
  </si>
  <si>
    <t>100</t>
  </si>
  <si>
    <r>
      <t>Орган з питань споживчого ринку, торгівлі та громадського харчування</t>
    </r>
    <r>
      <rPr>
        <sz val="11"/>
        <color indexed="8"/>
        <rFont val="Times New Roman"/>
        <family val="1"/>
      </rPr>
      <t xml:space="preserve"> </t>
    </r>
  </si>
  <si>
    <t>7710000</t>
  </si>
  <si>
    <t>7711000</t>
  </si>
  <si>
    <t>7711010</t>
  </si>
  <si>
    <t>7720000</t>
  </si>
  <si>
    <t>7721000</t>
  </si>
  <si>
    <t>7721010</t>
  </si>
  <si>
    <t>7730000</t>
  </si>
  <si>
    <t>7731000</t>
  </si>
  <si>
    <t>7731010</t>
  </si>
  <si>
    <t>7740000</t>
  </si>
  <si>
    <t>7741000</t>
  </si>
  <si>
    <t>7741010</t>
  </si>
  <si>
    <t>7750000</t>
  </si>
  <si>
    <t>7751000</t>
  </si>
  <si>
    <t>7751010</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</si>
  <si>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</si>
  <si>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</si>
  <si>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</si>
  <si>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</si>
  <si>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</si>
  <si>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</si>
  <si>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</si>
  <si>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</si>
  <si>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</si>
  <si>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</si>
  <si>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</si>
  <si>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</si>
  <si>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</si>
  <si>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Закупівля і модернізація озброєння та військової техніки для Збройних Сил України, в тому числі літаків АН-70 та двигунів Д-27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</si>
  <si>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</si>
  <si>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</si>
  <si>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</si>
  <si>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</si>
  <si>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</si>
  <si>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</si>
  <si>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</si>
  <si>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</si>
  <si>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</si>
  <si>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</si>
  <si>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</si>
  <si>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</si>
  <si>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</si>
  <si>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</si>
  <si>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</si>
  <si>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</si>
  <si>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</si>
  <si>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</si>
  <si>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</si>
  <si>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</si>
  <si>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</si>
  <si>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</si>
  <si>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</si>
  <si>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</si>
  <si>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</si>
  <si>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</si>
  <si>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</si>
  <si>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</si>
  <si>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</si>
  <si>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</si>
  <si>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</si>
  <si>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</si>
  <si>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</si>
  <si>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</si>
  <si>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</si>
  <si>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</si>
  <si>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</si>
  <si>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</si>
  <si>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</si>
  <si>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</si>
  <si>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</si>
  <si>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</si>
  <si>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</si>
  <si>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</si>
  <si>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</si>
  <si>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 xml:space="preserve">Орган з питань культури (Міністерство культури та мистецтвАРК), Управління (головне управління) з питань культури обласної (Київської, Севастопольської міської) державної адміністрації, районної державної адміністрації, виконавчого органу місцевої ради </t>
  </si>
  <si>
    <t>120</t>
  </si>
  <si>
    <t xml:space="preserve">Орган з питань охорони культурної спадщини </t>
  </si>
  <si>
    <t xml:space="preserve">Орган з питань охорони культурної спадщини (Республіканський комітетАРК з охорони культурної спадщини, управління (відділ) обласної (Київської, Севастопольської міської) державної адміністрації, районної державної адміністрації, виконавчого органу місцевої ради) </t>
  </si>
  <si>
    <t>130</t>
  </si>
  <si>
    <t>Орган з питань релігій</t>
  </si>
  <si>
    <t xml:space="preserve">Орган з питань релігій (Республіканський комітетАРК у справах релігій, управління (відділ) у справах релігій обласної (Київської, Севастопольської міської) державної адміністрації) </t>
  </si>
  <si>
    <t>140</t>
  </si>
  <si>
    <t>Орган з питань інформації та преси</t>
  </si>
  <si>
    <t xml:space="preserve">Орган з питань інформації та преси (Республіканський комітетАРК з інформації, управління (головне управління) у справах преси та інформації обласної (Київської, Севастопольської міської) державної адміністрації) </t>
  </si>
  <si>
    <t>150</t>
  </si>
  <si>
    <t xml:space="preserve">Орган з питань фізичної культури та спорту </t>
  </si>
  <si>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</si>
  <si>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</si>
  <si>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r>
      <t xml:space="preserve">Орган з питань внутрішньої політики </t>
    </r>
    <r>
      <rPr>
        <sz val="11"/>
        <color indexed="8"/>
        <rFont val="Times New Roman"/>
        <family val="1"/>
      </rPr>
      <t>(Управління (відділ) з питань внутрішньої політики) </t>
    </r>
  </si>
  <si>
    <t>013</t>
  </si>
  <si>
    <t>Державний архів в АРК, обласної (міської), районної державної адміністрації та інші архівні установи виконавчих органів місцевої ради </t>
  </si>
  <si>
    <t>015</t>
  </si>
  <si>
    <t>Рахункова палата Верховної РадиАРК </t>
  </si>
  <si>
    <t>016</t>
  </si>
  <si>
    <t>Виборча комісіяАРК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</si>
  <si>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</si>
  <si>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Заходи із створення і збереження природно-заповідного фонду, ведення кадастрів тваринного і рослинного світу, Червоної книги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</si>
  <si>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</si>
  <si>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</si>
  <si>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</si>
  <si>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</si>
  <si>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</si>
  <si>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</si>
  <si>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</si>
  <si>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</si>
  <si>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</si>
  <si>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</si>
  <si>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</si>
  <si>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</si>
  <si>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</si>
  <si>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</si>
  <si>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</si>
  <si>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</si>
  <si>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</si>
  <si>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</si>
  <si>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</si>
  <si>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</si>
  <si>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</si>
  <si>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</si>
  <si>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</si>
  <si>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</si>
  <si>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</si>
  <si>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</si>
  <si>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</si>
  <si>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</si>
  <si>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</si>
  <si>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</si>
  <si>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</si>
  <si>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</si>
  <si>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</si>
  <si>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</si>
  <si>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</si>
  <si>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</si>
  <si>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150110</t>
  </si>
  <si>
    <t>150111</t>
  </si>
  <si>
    <t>150112</t>
  </si>
  <si>
    <t>150114</t>
  </si>
  <si>
    <t>150115</t>
  </si>
  <si>
    <r>
      <t>Івано-Франківська обласна державна адміністрація</t>
    </r>
    <r>
      <rPr>
        <sz val="12"/>
        <rFont val="Times New Roman"/>
        <family val="1"/>
      </rPr>
      <t> </t>
    </r>
  </si>
  <si>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</si>
  <si>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</si>
  <si>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</si>
  <si>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</si>
  <si>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</si>
  <si>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</si>
  <si>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</si>
  <si>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</si>
  <si>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</si>
  <si>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</si>
  <si>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</si>
  <si>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</si>
  <si>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</si>
  <si>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</si>
  <si>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Забезпечення живучості та вибухопожежобезпеки арсеналів, баз і складів озброєння ракет і боєприпасів Збройних Сил України </t>
  </si>
  <si>
    <t>фінансування ( розписати за кодами класифікації фінансування бюджету за типом боргового зобов"язання)</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</si>
  <si>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</si>
  <si>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</si>
  <si>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</si>
  <si>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</si>
  <si>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</si>
  <si>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</si>
  <si>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</si>
  <si>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</si>
  <si>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</si>
  <si>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</si>
  <si>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</si>
  <si>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</si>
  <si>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</si>
  <si>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</si>
  <si>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</si>
  <si>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</si>
  <si>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</si>
  <si>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</si>
  <si>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</si>
  <si>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</si>
  <si>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</si>
  <si>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</si>
  <si>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</si>
  <si>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</si>
  <si>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</si>
  <si>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</si>
  <si>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</si>
  <si>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</si>
  <si>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</si>
  <si>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</si>
  <si>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</si>
  <si>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</si>
  <si>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</si>
  <si>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</si>
  <si>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</si>
  <si>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</si>
  <si>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</si>
  <si>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</si>
  <si>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</si>
  <si>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</si>
  <si>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</si>
  <si>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</si>
  <si>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</si>
  <si>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</si>
  <si>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</si>
  <si>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t>Одноразова матеріальна допомога інвалідам та непрацюючим малозабезпеченим особам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</si>
  <si>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</si>
  <si>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</si>
  <si>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</si>
  <si>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</si>
  <si>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</si>
  <si>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</si>
  <si>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</si>
  <si>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</si>
  <si>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</si>
  <si>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</si>
  <si>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</si>
  <si>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</si>
  <si>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</si>
  <si>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</si>
  <si>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</si>
  <si>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</si>
  <si>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</si>
  <si>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</si>
  <si>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Підготовка медичних і фармацевтичних кадрів вищими навчальними закладами I і II рівнів акредитації </t>
  </si>
  <si>
    <t>Проведення судової експертизи </t>
  </si>
  <si>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</si>
  <si>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</si>
  <si>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</si>
  <si>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</si>
  <si>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</si>
  <si>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</si>
  <si>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</si>
  <si>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</si>
  <si>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</si>
  <si>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r>
      <t>Державна пенітенціарна служба України</t>
    </r>
    <r>
      <rPr>
        <sz val="12"/>
        <rFont val="Times New Roman"/>
        <family val="1"/>
      </rPr>
      <t> </t>
    </r>
  </si>
  <si>
    <t>Фінансова підтримка національних творчих спілок у сфері культури і мистецтва </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</si>
  <si>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</si>
  <si>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</si>
  <si>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</si>
  <si>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</si>
  <si>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</si>
  <si>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</si>
  <si>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</si>
  <si>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</si>
  <si>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</si>
  <si>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</si>
  <si>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</si>
  <si>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</si>
  <si>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</si>
  <si>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</si>
  <si>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</si>
  <si>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</si>
  <si>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</si>
  <si>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</si>
  <si>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</si>
  <si>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</si>
  <si>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</si>
  <si>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ВИДАТКИ</t>
  </si>
  <si>
    <t>КАПІТАЛЬНІ ВИДАТКИ</t>
  </si>
  <si>
    <t>Капітальні трансферти підприємствам (установам, організаціям)</t>
  </si>
  <si>
    <t xml:space="preserve">Капітальні трансферти органам державного управління інших рівнів </t>
  </si>
  <si>
    <t>Капітальні трансферти населенню</t>
  </si>
  <si>
    <t xml:space="preserve">(посада)                      </t>
  </si>
  <si>
    <t xml:space="preserve">  (число, місяць, рік)</t>
  </si>
  <si>
    <t>_______________________________________</t>
  </si>
  <si>
    <r>
      <t>Орган з питань морської акваторії</t>
    </r>
    <r>
      <rPr>
        <sz val="11"/>
        <color indexed="8"/>
        <rFont val="Times New Roman"/>
        <family val="1"/>
      </rPr>
      <t xml:space="preserve"> (Відділ морської акваторії Севастопольської міської державної адміністрації) </t>
    </r>
  </si>
  <si>
    <t>070</t>
  </si>
  <si>
    <t xml:space="preserve">Орган з питань надзвичайних ситуацій </t>
  </si>
  <si>
    <r>
      <t xml:space="preserve">Орган з питань надзвичайних ситуацій </t>
    </r>
    <r>
      <rPr>
        <sz val="11"/>
        <color indexed="8"/>
        <rFont val="Times New Roman"/>
        <family val="1"/>
      </rPr>
      <t xml:space="preserve">(Головне управління (управління) Київської, Севастопольської міської державної адміністрації, відділ з питань надзвичайних ситуацій та цивільного захисту населення районної державної адміністрації, виконавчого органу ради) </t>
    </r>
  </si>
  <si>
    <t>071</t>
  </si>
  <si>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</si>
  <si>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</si>
  <si>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</si>
  <si>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</si>
  <si>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</si>
  <si>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</si>
  <si>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</si>
  <si>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</si>
  <si>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</si>
  <si>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</si>
  <si>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</si>
  <si>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r>
      <t>Тернопільська обласна державна адміністрація</t>
    </r>
    <r>
      <rPr>
        <sz val="12"/>
        <rFont val="Times New Roman"/>
        <family val="1"/>
      </rPr>
      <t> </t>
    </r>
  </si>
  <si>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</si>
  <si>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</si>
  <si>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</si>
  <si>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</si>
  <si>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</si>
  <si>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</si>
  <si>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</si>
  <si>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</si>
  <si>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</si>
  <si>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</si>
  <si>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</si>
  <si>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</si>
  <si>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</si>
  <si>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</si>
  <si>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</si>
  <si>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</si>
  <si>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</si>
  <si>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</si>
  <si>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</si>
  <si>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</si>
  <si>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</si>
  <si>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</si>
  <si>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</si>
  <si>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</si>
  <si>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</si>
  <si>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</si>
  <si>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</si>
  <si>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</si>
  <si>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</si>
  <si>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</si>
  <si>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</si>
  <si>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</si>
  <si>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</si>
  <si>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</si>
  <si>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</si>
  <si>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</si>
  <si>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</si>
  <si>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</si>
  <si>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</si>
  <si>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</si>
  <si>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</si>
  <si>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</si>
  <si>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</si>
  <si>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</si>
  <si>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</si>
  <si>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</si>
  <si>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</si>
  <si>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</si>
  <si>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ВИДАТКИ ТА НАДАННЯ КРЕДИТІВ - усього </t>
  </si>
  <si>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</si>
  <si>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</si>
  <si>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</si>
  <si>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</si>
  <si>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</si>
  <si>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</si>
  <si>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</si>
  <si>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</si>
  <si>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</si>
  <si>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</si>
  <si>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</si>
  <si>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</si>
  <si>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</si>
  <si>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</si>
  <si>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</si>
  <si>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</si>
  <si>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</si>
  <si>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</si>
  <si>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</si>
  <si>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</si>
  <si>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</si>
  <si>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</si>
  <si>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 xml:space="preserve">Орган з питань водного господарства (Республіканський комітетАРК із водогосподарського будівництва та зрошувального землеробства, управління (відділ) обласної (Київської, Севастопольської міської) державної адміністрації) </t>
  </si>
  <si>
    <t>220</t>
  </si>
  <si>
    <t xml:space="preserve">Фінансовий орган </t>
  </si>
  <si>
    <t>Заходи щодо підтримки зв'язків з українцями, які проживають за межами України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</si>
  <si>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</si>
  <si>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</si>
  <si>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</si>
  <si>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</si>
  <si>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</si>
  <si>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</si>
  <si>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</si>
  <si>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</si>
  <si>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</si>
  <si>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</si>
  <si>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</si>
  <si>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</si>
  <si>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</si>
  <si>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</si>
  <si>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</si>
  <si>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</si>
  <si>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</si>
  <si>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Гранти Президента України молодим діячам мистецтва для створення і реалізації творчих проектів </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</si>
  <si>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</si>
  <si>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</si>
  <si>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</si>
  <si>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</si>
  <si>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</si>
  <si>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</si>
  <si>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</si>
  <si>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</si>
  <si>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</si>
  <si>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</si>
  <si>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</si>
  <si>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</si>
  <si>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</si>
  <si>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</si>
  <si>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</si>
  <si>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</si>
  <si>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</si>
  <si>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</si>
  <si>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</si>
  <si>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</si>
  <si>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</si>
  <si>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</si>
  <si>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</si>
  <si>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</si>
  <si>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</si>
  <si>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</si>
  <si>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</si>
  <si>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</si>
  <si>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</si>
  <si>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</si>
  <si>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</si>
  <si>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</si>
  <si>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</si>
  <si>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</si>
  <si>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</si>
  <si>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</si>
  <si>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</si>
  <si>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</si>
  <si>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</si>
  <si>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</si>
  <si>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</si>
  <si>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</si>
  <si>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</si>
  <si>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r>
      <t xml:space="preserve">Державна адміністрація </t>
    </r>
    <r>
      <rPr>
        <sz val="11"/>
        <color indexed="8"/>
        <rFont val="Times New Roman"/>
        <family val="1"/>
      </rPr>
      <t>(Управління справами Ради міністрів АРК,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 </t>
    </r>
  </si>
  <si>
    <t>007</t>
  </si>
  <si>
    <t xml:space="preserve">Господарські управління міськрайрад </t>
  </si>
  <si>
    <r>
      <t xml:space="preserve">Господарські управління міськрайрад </t>
    </r>
    <r>
      <rPr>
        <sz val="11"/>
        <color indexed="8"/>
        <rFont val="Times New Roman"/>
        <family val="1"/>
      </rPr>
      <t>(господарські управління/відділи) </t>
    </r>
  </si>
  <si>
    <t>008</t>
  </si>
  <si>
    <t xml:space="preserve">Орган з питань правового регулювання </t>
  </si>
  <si>
    <t>010</t>
  </si>
  <si>
    <t xml:space="preserve">Орган з питань внутрішньої політики </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</si>
  <si>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</si>
  <si>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</si>
  <si>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</si>
  <si>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</si>
  <si>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</si>
  <si>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</si>
  <si>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</si>
  <si>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</si>
  <si>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</si>
  <si>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</si>
  <si>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</si>
  <si>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</si>
  <si>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</si>
  <si>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</si>
  <si>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</si>
  <si>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</si>
  <si>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</si>
  <si>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</si>
  <si>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</si>
  <si>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</si>
  <si>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</si>
  <si>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</si>
  <si>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</si>
  <si>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</si>
  <si>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</si>
  <si>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</si>
  <si>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</si>
  <si>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</si>
  <si>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</si>
  <si>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</si>
  <si>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</si>
  <si>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</si>
  <si>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</si>
  <si>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</si>
  <si>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</si>
  <si>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</si>
  <si>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</si>
  <si>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</si>
  <si>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</si>
  <si>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</si>
  <si>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</si>
  <si>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</si>
  <si>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</si>
  <si>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</si>
  <si>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</si>
  <si>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</si>
  <si>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</si>
  <si>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</si>
  <si>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</si>
  <si>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</si>
  <si>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</si>
  <si>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</si>
  <si>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</si>
  <si>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</si>
  <si>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</si>
  <si>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7841000</t>
  </si>
  <si>
    <t>7841010</t>
  </si>
  <si>
    <t>7850000</t>
  </si>
  <si>
    <t>7851000</t>
  </si>
  <si>
    <t>7851010</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</si>
  <si>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</si>
  <si>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</si>
  <si>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</si>
  <si>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r>
      <t xml:space="preserve">Орган з питань захисту прав споживачів </t>
    </r>
    <r>
      <rPr>
        <sz val="11"/>
        <color indexed="8"/>
        <rFont val="Times New Roman"/>
        <family val="1"/>
      </rPr>
      <t>(Обласної (Київської, Севастопольської міської) державної адміністрації, районної державної адміністрації, виконавчого органу місцевої ради) </t>
    </r>
  </si>
  <si>
    <t>102</t>
  </si>
  <si>
    <r>
      <t xml:space="preserve">Орган </t>
    </r>
    <r>
      <rPr>
        <sz val="11"/>
        <color indexed="8"/>
        <rFont val="Times New Roman"/>
        <family val="1"/>
      </rPr>
      <t xml:space="preserve">з </t>
    </r>
    <r>
      <rPr>
        <b/>
        <sz val="11"/>
        <color indexed="8"/>
        <rFont val="Times New Roman"/>
        <family val="1"/>
      </rPr>
      <t xml:space="preserve">питань цінової політики </t>
    </r>
  </si>
  <si>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</si>
  <si>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</si>
  <si>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</si>
  <si>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</si>
  <si>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</si>
  <si>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</si>
  <si>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</si>
  <si>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</si>
  <si>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</si>
  <si>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</si>
  <si>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</si>
  <si>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</si>
  <si>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</si>
  <si>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</si>
  <si>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</si>
  <si>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</si>
  <si>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</si>
  <si>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</si>
  <si>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</si>
  <si>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</si>
  <si>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</si>
  <si>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</si>
  <si>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</si>
  <si>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</si>
  <si>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</si>
  <si>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</si>
  <si>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</si>
  <si>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</si>
  <si>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</si>
  <si>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</si>
  <si>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</si>
  <si>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</si>
  <si>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</si>
  <si>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</si>
  <si>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Організація та здійснення офіційних прийомів Верховною Радою України </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</si>
  <si>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</si>
  <si>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</si>
  <si>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</si>
  <si>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</si>
  <si>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</si>
  <si>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</si>
  <si>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</si>
  <si>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</si>
  <si>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</si>
  <si>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</si>
  <si>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</si>
  <si>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</si>
  <si>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</si>
  <si>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</si>
  <si>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</si>
  <si>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</si>
  <si>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</si>
  <si>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</si>
  <si>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</si>
  <si>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</si>
  <si>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</si>
  <si>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</si>
  <si>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</si>
  <si>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</si>
  <si>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</si>
  <si>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</si>
  <si>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</si>
  <si>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</si>
  <si>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</si>
  <si>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</si>
  <si>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</si>
  <si>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</si>
  <si>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Наукове забезпечення робіт та інформаційні системи щодо ліквідації наслідків Чорнобильської катастрофи </t>
  </si>
  <si>
    <t>Орган з питань культури і туризму</t>
  </si>
  <si>
    <r>
      <t>Орган з питань культури і туризму</t>
    </r>
    <r>
      <rPr>
        <sz val="11"/>
        <color indexed="8"/>
        <rFont val="Times New Roman"/>
        <family val="1"/>
      </rPr>
      <t xml:space="preserve">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 </t>
    </r>
  </si>
  <si>
    <t>105</t>
  </si>
  <si>
    <t xml:space="preserve">Республіканський комітетАРК із торгівлі і захисту прав споживачів </t>
  </si>
  <si>
    <t>110</t>
  </si>
  <si>
    <t xml:space="preserve">Орган з питань культури </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</si>
  <si>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</si>
  <si>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</si>
  <si>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</si>
  <si>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</si>
  <si>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</si>
  <si>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</si>
  <si>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</si>
  <si>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</si>
  <si>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</si>
  <si>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</si>
  <si>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</si>
  <si>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</si>
  <si>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</si>
  <si>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</si>
  <si>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</si>
  <si>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</si>
  <si>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</si>
  <si>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</si>
  <si>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</si>
  <si>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</si>
  <si>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</si>
  <si>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</si>
  <si>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</si>
  <si>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</si>
  <si>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</si>
  <si>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</si>
  <si>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</si>
  <si>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</si>
  <si>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</si>
  <si>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</si>
  <si>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</si>
  <si>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</si>
  <si>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</si>
  <si>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</si>
  <si>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</si>
  <si>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</si>
  <si>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</si>
  <si>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</si>
  <si>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</si>
  <si>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</si>
  <si>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</si>
  <si>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</si>
  <si>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</si>
  <si>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</si>
  <si>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</si>
  <si>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</si>
  <si>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</si>
  <si>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</si>
  <si>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</si>
  <si>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</si>
  <si>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</si>
  <si>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</si>
  <si>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</si>
  <si>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</si>
  <si>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</si>
  <si>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</si>
  <si>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</si>
  <si>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</si>
  <si>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</si>
  <si>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</si>
  <si>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</si>
  <si>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</si>
  <si>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</si>
  <si>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</si>
  <si>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</si>
  <si>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</si>
  <si>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</si>
  <si>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</si>
  <si>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</si>
  <si>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</si>
  <si>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</si>
  <si>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</si>
  <si>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</si>
  <si>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</si>
  <si>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</si>
  <si>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 xml:space="preserve">Орган з питань комунальної власності та готельного господарства </t>
  </si>
  <si>
    <t>Орган з питань комунальної власності та готельного господарства (Фонд майнаАРК, управління з питань майна комунальної власності обласної (Київської, Севастопольської міської) державної адміністрації (ради), виконавчого органу місцевої ради) </t>
  </si>
  <si>
    <t>082</t>
  </si>
  <si>
    <t xml:space="preserve">Орган з питань ритуальних послуг </t>
  </si>
  <si>
    <r>
      <t xml:space="preserve">Орган з питань ритуальних послуг </t>
    </r>
    <r>
      <rPr>
        <sz val="11"/>
        <color indexed="8"/>
        <rFont val="Times New Roman"/>
        <family val="1"/>
      </rPr>
      <t>(Управління ритуальних послуг) </t>
    </r>
  </si>
  <si>
    <t>083</t>
  </si>
  <si>
    <r>
      <t>Орган з питань комунального господарства</t>
    </r>
    <r>
      <rPr>
        <sz val="11"/>
        <color indexed="8"/>
        <rFont val="Times New Roman"/>
        <family val="1"/>
      </rPr>
      <t xml:space="preserve"> </t>
    </r>
  </si>
  <si>
    <r>
      <t>Орган з питань комунального господарства</t>
    </r>
    <r>
      <rPr>
        <sz val="11"/>
        <color indexed="8"/>
        <rFont val="Times New Roman"/>
        <family val="1"/>
      </rPr>
      <t xml:space="preserve"> (Управління (головне управління) комунального господарства обласної (Київської, Севастопольської міської) державної адміністрації, Управління (відділ) комунального господарства районної державної адміністрації, виконавчого органу місцевої ради)</t>
    </r>
  </si>
  <si>
    <t>090</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</si>
  <si>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</si>
  <si>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</si>
  <si>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</si>
  <si>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</si>
  <si>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</si>
  <si>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</si>
  <si>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</si>
  <si>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</si>
  <si>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</si>
  <si>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</si>
  <si>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</si>
  <si>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</si>
  <si>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</si>
  <si>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</si>
  <si>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</si>
  <si>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</si>
  <si>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</si>
  <si>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</si>
  <si>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</si>
  <si>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</si>
  <si>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</si>
  <si>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</si>
  <si>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</si>
  <si>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</si>
  <si>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</si>
  <si>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</si>
  <si>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</si>
  <si>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</si>
  <si>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</si>
  <si>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</si>
  <si>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</si>
  <si>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</si>
  <si>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</si>
  <si>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</si>
  <si>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</si>
  <si>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</si>
  <si>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</si>
  <si>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</si>
  <si>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</si>
  <si>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</si>
  <si>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</si>
  <si>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 xml:space="preserve">(код та назва пограмної класифікації видатків та кредитування місцевих бюджетів  1011020 Надання загальної середньої освіти загальноосвітніми  навчальними закладами  (в т.ч. школою-дитячим садком ,інтернатом при школі),спеціалізованими школами,ліцеями,гімназіями,колегіуми)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самоврядування,які не  застосовують програмно -цільового методу )* </t>
  </si>
  <si>
    <t>Здійснення заходів державної політики з питань дітей, молоді, жінок та сім'ї </t>
  </si>
  <si>
    <t>Фінансова підтримка Спортивного комітету України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</si>
  <si>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</si>
  <si>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</si>
  <si>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</si>
  <si>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</si>
  <si>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</si>
  <si>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</si>
  <si>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</si>
  <si>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</si>
  <si>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</si>
  <si>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</si>
  <si>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</si>
  <si>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</si>
  <si>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</si>
  <si>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</si>
  <si>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</si>
  <si>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</si>
  <si>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 у редакції наказу Міністерства фінансів України від 26 листопада 2012р. № 1220)</t>
  </si>
  <si>
    <t>Заходи, пов'язані з проведенням приватизації державного майна </t>
  </si>
  <si>
    <r>
      <t>Державна пробірна служба України</t>
    </r>
    <r>
      <rPr>
        <sz val="12"/>
        <rFont val="Times New Roman"/>
        <family val="1"/>
      </rPr>
      <t> </t>
    </r>
  </si>
  <si>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</si>
  <si>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</si>
  <si>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</si>
  <si>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</si>
  <si>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</si>
  <si>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</si>
  <si>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</si>
  <si>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</si>
  <si>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</si>
  <si>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</si>
  <si>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</si>
  <si>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</si>
  <si>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</si>
  <si>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</si>
  <si>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</si>
  <si>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</si>
  <si>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</si>
  <si>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</si>
  <si>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</si>
  <si>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</si>
  <si>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</si>
  <si>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</si>
  <si>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</si>
  <si>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</si>
  <si>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</si>
  <si>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</si>
  <si>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</si>
  <si>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</si>
  <si>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</si>
  <si>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</si>
  <si>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</si>
  <si>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</si>
  <si>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</si>
  <si>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</si>
  <si>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</si>
  <si>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</si>
  <si>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</si>
  <si>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</si>
  <si>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</si>
  <si>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</si>
  <si>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</si>
  <si>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</si>
  <si>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</si>
  <si>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</si>
  <si>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</si>
  <si>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</si>
  <si>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</si>
  <si>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</si>
  <si>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</si>
  <si>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</si>
  <si>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</si>
  <si>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</si>
  <si>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</si>
  <si>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</si>
  <si>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</si>
  <si>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</si>
  <si>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</si>
  <si>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</si>
  <si>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</si>
  <si>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</si>
  <si>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</si>
  <si>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</si>
  <si>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</si>
  <si>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</si>
  <si>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</si>
  <si>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</si>
  <si>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</si>
  <si>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</si>
  <si>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</si>
  <si>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</si>
  <si>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</si>
  <si>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</si>
  <si>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r>
      <t>Капітальні видатки</t>
    </r>
    <r>
      <rPr>
        <sz val="10"/>
        <rFont val="Times New Roman"/>
        <family val="1"/>
      </rPr>
      <t> </t>
    </r>
  </si>
  <si>
    <r>
      <t>2000</t>
    </r>
    <r>
      <rPr>
        <sz val="10"/>
        <rFont val="Times New Roman"/>
        <family val="1"/>
      </rPr>
      <t> </t>
    </r>
  </si>
  <si>
    <t>Поточні видатки </t>
  </si>
  <si>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</si>
  <si>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</si>
  <si>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</si>
  <si>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</si>
  <si>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</si>
  <si>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</si>
  <si>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</si>
  <si>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</si>
  <si>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</si>
  <si>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</si>
  <si>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</si>
  <si>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</si>
  <si>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</si>
  <si>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</si>
  <si>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</si>
  <si>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</si>
  <si>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</si>
  <si>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</si>
  <si>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</si>
  <si>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</si>
  <si>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</si>
  <si>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</si>
  <si>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</si>
  <si>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</si>
  <si>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</si>
  <si>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</si>
  <si>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</si>
  <si>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</si>
  <si>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</si>
  <si>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</si>
  <si>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</si>
  <si>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</si>
  <si>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</si>
  <si>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</si>
  <si>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</si>
  <si>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</si>
  <si>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</si>
  <si>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</si>
  <si>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</si>
  <si>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</si>
  <si>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</si>
  <si>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</si>
  <si>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</si>
  <si>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</si>
  <si>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</si>
  <si>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</si>
  <si>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</si>
  <si>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</si>
  <si>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</si>
  <si>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</si>
  <si>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</si>
  <si>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</si>
  <si>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</si>
  <si>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</si>
  <si>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</si>
  <si>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</si>
  <si>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</si>
  <si>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</si>
  <si>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</si>
  <si>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</si>
  <si>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</si>
  <si>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</si>
  <si>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</si>
  <si>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</si>
  <si>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</si>
  <si>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</si>
  <si>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</si>
  <si>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</si>
  <si>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</si>
  <si>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</si>
  <si>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</si>
  <si>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</si>
  <si>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</si>
  <si>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</si>
  <si>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</si>
  <si>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</si>
  <si>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</si>
  <si>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</si>
  <si>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</si>
  <si>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</si>
  <si>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</si>
  <si>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</si>
  <si>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</si>
  <si>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</si>
  <si>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</si>
  <si>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</si>
  <si>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</si>
  <si>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</si>
  <si>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</si>
  <si>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</si>
  <si>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</si>
  <si>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</si>
  <si>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</si>
  <si>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</si>
  <si>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</si>
  <si>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</si>
  <si>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</si>
  <si>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</si>
  <si>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</si>
  <si>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</si>
  <si>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</si>
  <si>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</si>
  <si>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</si>
  <si>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</si>
  <si>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</si>
  <si>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</si>
  <si>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</si>
  <si>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</si>
  <si>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</si>
  <si>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</si>
  <si>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</si>
  <si>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</si>
  <si>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</si>
  <si>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</si>
  <si>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</si>
  <si>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</si>
  <si>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</si>
  <si>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</si>
  <si>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</si>
  <si>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</si>
  <si>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</si>
  <si>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</si>
  <si>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</si>
  <si>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</si>
  <si>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</si>
  <si>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</si>
  <si>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Заходи з увічнення Перемоги у Великій Вітчизняній війні 1941 - 1945 років </t>
  </si>
  <si>
    <t>Забезпечення житлом воїнів-інтернаціоналістів </t>
  </si>
  <si>
    <t>Поліклініки і амбулаторії (крім спеціалізованих поліклінік та загальних і спеціалізованих стоматологічних поліклінік) </t>
  </si>
  <si>
    <t>080400</t>
  </si>
  <si>
    <t>Підготовка кадрів для сфери культури і мистецтва вищими навчальними закладами I і II рівнів акредитації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</si>
  <si>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</si>
  <si>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</si>
  <si>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</si>
  <si>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</si>
  <si>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</si>
  <si>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</si>
  <si>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</si>
  <si>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Фінансова підтримка розвитку наукової інфраструктури у сфері енергетики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</si>
  <si>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</si>
  <si>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</si>
  <si>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</si>
  <si>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</si>
  <si>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</si>
  <si>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</si>
  <si>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</si>
  <si>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</si>
  <si>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</si>
  <si>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</si>
  <si>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</si>
  <si>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</si>
  <si>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</si>
  <si>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</si>
  <si>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</si>
  <si>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</si>
  <si>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</si>
  <si>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</si>
  <si>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</si>
  <si>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</si>
  <si>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</si>
  <si>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</si>
  <si>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</si>
  <si>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</si>
  <si>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</si>
  <si>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</si>
  <si>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</si>
  <si>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</si>
  <si>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</si>
  <si>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</si>
  <si>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</si>
  <si>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</si>
  <si>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</si>
  <si>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</si>
  <si>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</si>
  <si>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</si>
  <si>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</si>
  <si>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</si>
  <si>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</si>
  <si>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</si>
  <si>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</si>
  <si>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</si>
  <si>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</si>
  <si>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</si>
  <si>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</si>
  <si>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</si>
  <si>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</si>
  <si>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</si>
  <si>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</si>
  <si>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</si>
  <si>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</si>
  <si>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</si>
  <si>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</si>
  <si>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</si>
  <si>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</si>
  <si>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</si>
  <si>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</si>
  <si>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</si>
  <si>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</si>
  <si>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</si>
  <si>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</si>
  <si>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</si>
  <si>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</si>
  <si>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</si>
  <si>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</si>
  <si>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</si>
  <si>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Заходи Всеукраїнського товариства "Просвіта"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</si>
  <si>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</si>
  <si>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</si>
  <si>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</si>
  <si>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</si>
  <si>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</si>
  <si>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</si>
  <si>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</si>
  <si>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</si>
  <si>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</si>
  <si>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</si>
  <si>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</si>
  <si>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</si>
  <si>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</si>
  <si>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</si>
  <si>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</si>
  <si>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</si>
  <si>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</si>
  <si>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</si>
  <si>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</si>
  <si>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</si>
  <si>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</si>
  <si>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</si>
  <si>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</si>
  <si>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</si>
  <si>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</si>
  <si>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 xml:space="preserve">Орган у справах національностей, депортованих громадян та міграції (Республіканський комітетАРК у справах міжнаціональних відносин та депортованих громадян, управління у справах національностей та міграції обласної (Київської, Севастопольської міської) державної адміністрації, Управління (відділ) у справах національностей та міграції районної державної адміністрації, виконавчого органу місцевої ради) </t>
  </si>
  <si>
    <t xml:space="preserve">Виключено </t>
  </si>
  <si>
    <t>050</t>
  </si>
  <si>
    <t xml:space="preserve">Орган праці та соціального захисту населення </t>
  </si>
  <si>
    <t>Орган праці та соціального захисту населення (Міністерство праці та соціальної політикиАРК, управління (головне управління) праці та соціального захисту населення обласної (Київської, Севастопольської міської) державної адміністрації, Управління (відділ) праці та соціального захисту населення районної державної адміністрації, виконавчого органу місцевої ради) </t>
  </si>
  <si>
    <t>051</t>
  </si>
  <si>
    <t>Органи з питань надання субсидій</t>
  </si>
  <si>
    <r>
      <t xml:space="preserve">Органи з питань надання субсидій </t>
    </r>
    <r>
      <rPr>
        <sz val="11"/>
        <color indexed="8"/>
        <rFont val="Times New Roman"/>
        <family val="1"/>
      </rPr>
      <t>(служби субсидій районних, міських, селищних рад) </t>
    </r>
  </si>
  <si>
    <t>053</t>
  </si>
  <si>
    <t xml:space="preserve">Управління (відділи) з питань охорони праці </t>
  </si>
  <si>
    <t>054</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</si>
  <si>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</si>
  <si>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</si>
  <si>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</si>
  <si>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</si>
  <si>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</si>
  <si>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</si>
  <si>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</si>
  <si>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</si>
  <si>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</si>
  <si>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</si>
  <si>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Придбання землі і нематеріальних активів</t>
  </si>
  <si>
    <t>Капітальні трансферти</t>
  </si>
  <si>
    <t>Заходи щодо зміцнення зв'язків закордонних українців з Україною та забезпечення міжнародної діяльності у сфері міжнаціональних відносин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</si>
  <si>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</si>
  <si>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</si>
  <si>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</si>
  <si>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</si>
  <si>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</si>
  <si>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</si>
  <si>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</si>
  <si>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Підготовка кадрів для галузі соціального захисту вищими навчальними закладами I і II рівнів акредитації </t>
  </si>
  <si>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</si>
  <si>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</si>
  <si>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</si>
  <si>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</si>
  <si>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</si>
  <si>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</si>
  <si>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</si>
  <si>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</si>
  <si>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</si>
  <si>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</si>
  <si>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</si>
  <si>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</si>
  <si>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</si>
  <si>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</si>
  <si>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</si>
  <si>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</si>
  <si>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</si>
  <si>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</si>
  <si>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</si>
  <si>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</si>
  <si>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</si>
  <si>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</si>
  <si>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</si>
  <si>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</si>
  <si>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</si>
  <si>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</si>
  <si>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</si>
  <si>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</si>
  <si>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</si>
  <si>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</si>
  <si>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</si>
  <si>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</si>
  <si>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</si>
  <si>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</si>
  <si>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</si>
  <si>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</si>
  <si>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</si>
  <si>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</si>
  <si>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</si>
  <si>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</si>
  <si>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</si>
  <si>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</si>
  <si>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</si>
  <si>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</si>
  <si>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</si>
  <si>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</si>
  <si>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</si>
  <si>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</si>
  <si>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</si>
  <si>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</si>
  <si>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</si>
  <si>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</si>
  <si>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</si>
  <si>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</si>
  <si>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</si>
  <si>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</si>
  <si>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</si>
  <si>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</si>
  <si>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</si>
  <si>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</si>
  <si>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</si>
  <si>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</si>
  <si>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</si>
  <si>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</si>
  <si>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</si>
  <si>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</si>
  <si>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</si>
  <si>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</si>
  <si>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</si>
  <si>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</si>
  <si>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</si>
  <si>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</si>
  <si>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</si>
  <si>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</si>
  <si>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</si>
  <si>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</si>
  <si>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</si>
  <si>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</si>
  <si>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</si>
  <si>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</si>
  <si>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</si>
  <si>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</si>
  <si>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</si>
  <si>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</si>
  <si>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</si>
  <si>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</si>
  <si>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</si>
  <si>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</si>
  <si>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</si>
  <si>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</si>
  <si>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</si>
  <si>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</si>
  <si>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</si>
  <si>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</si>
  <si>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</si>
  <si>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</si>
  <si>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</si>
  <si>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</si>
  <si>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</si>
  <si>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</si>
  <si>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</si>
  <si>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</si>
  <si>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</si>
  <si>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</si>
  <si>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</si>
  <si>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</si>
  <si>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</si>
  <si>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</si>
  <si>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</si>
  <si>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</si>
  <si>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</si>
  <si>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</si>
  <si>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</si>
  <si>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</si>
  <si>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</si>
  <si>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</si>
  <si>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</si>
  <si>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</si>
  <si>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</si>
  <si>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Здійснення виконавчої влади у місті Севастополі </t>
  </si>
  <si>
    <t>031</t>
  </si>
  <si>
    <t>Головне управління з питань реклами виконавчого органу Київради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</si>
  <si>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</si>
  <si>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</si>
  <si>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</si>
  <si>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</si>
  <si>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</si>
  <si>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</si>
  <si>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5. В листе "Зведення СФ" разбить помесячно надходження по спецу</t>
  </si>
  <si>
    <r>
      <t>ВСЕ ОСТАЛЬНОЕ ДОЛЖНО СЧИТАТЬ АВТОМАТИЧЕСКИ</t>
    </r>
    <r>
      <rPr>
        <b/>
        <sz val="10"/>
        <color indexed="10"/>
        <rFont val="Arial Cyr"/>
        <family val="0"/>
      </rPr>
      <t xml:space="preserve"> (если нет - звоните 6-11-20 или на моб., буду корректировать формулы)</t>
    </r>
  </si>
  <si>
    <t>1. На этой странице введите данные своего учебного заведения (название ЗНЗ, код ЭДРПОУ, ФИО директора и глав.буха)</t>
  </si>
  <si>
    <t>бухгалтерам ЗНЗ            УВАГА!!!</t>
  </si>
  <si>
    <t>0301140</t>
  </si>
  <si>
    <t>0301150</t>
  </si>
  <si>
    <t>0301160</t>
  </si>
  <si>
    <t>0301170</t>
  </si>
  <si>
    <t>0301190</t>
  </si>
  <si>
    <t>0301200</t>
  </si>
  <si>
    <t>0301230</t>
  </si>
  <si>
    <t>0301270</t>
  </si>
  <si>
    <t>0301330</t>
  </si>
  <si>
    <t>0301340</t>
  </si>
  <si>
    <t>0301360</t>
  </si>
  <si>
    <t>0301370</t>
  </si>
  <si>
    <t>0301380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</si>
  <si>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</si>
  <si>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</si>
  <si>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</si>
  <si>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</si>
  <si>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</si>
  <si>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</si>
  <si>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</si>
  <si>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</si>
  <si>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</si>
  <si>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</si>
  <si>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</si>
  <si>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</si>
  <si>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</si>
  <si>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</si>
  <si>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</si>
  <si>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</si>
  <si>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</si>
  <si>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</si>
  <si>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</si>
  <si>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</si>
  <si>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</si>
  <si>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</si>
  <si>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</si>
  <si>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</si>
  <si>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</si>
  <si>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</si>
  <si>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</si>
  <si>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</si>
  <si>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</si>
  <si>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</si>
  <si>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</si>
  <si>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</si>
  <si>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</si>
  <si>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104</t>
  </si>
  <si>
    <t>приклад: 15 січня 2011 року</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</si>
  <si>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</si>
  <si>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</si>
  <si>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</si>
  <si>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</si>
  <si>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</si>
  <si>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</si>
  <si>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</si>
  <si>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</si>
  <si>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</si>
  <si>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</si>
  <si>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</si>
  <si>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</si>
  <si>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</si>
  <si>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</si>
  <si>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</si>
  <si>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</si>
  <si>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</si>
  <si>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</si>
  <si>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</si>
  <si>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</si>
  <si>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</si>
  <si>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</si>
  <si>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</si>
  <si>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</si>
  <si>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</si>
  <si>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</si>
  <si>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Фундаментальні дослідження Національного університету біоресурсів і природокористування у сфері сільськогосподарських наук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</si>
  <si>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</si>
  <si>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</si>
  <si>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</si>
  <si>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</si>
  <si>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</si>
  <si>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</si>
  <si>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</si>
  <si>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</si>
  <si>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</si>
  <si>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</si>
  <si>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</si>
  <si>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</si>
  <si>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</si>
  <si>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</si>
  <si>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Реалізація пілотних проектів у сфері житлово-комунального господарства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</si>
  <si>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</si>
  <si>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</si>
  <si>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</si>
  <si>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</si>
  <si>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</si>
  <si>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</si>
  <si>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</si>
  <si>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</si>
  <si>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</si>
  <si>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</si>
  <si>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</si>
  <si>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</si>
  <si>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</si>
  <si>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</si>
  <si>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</si>
  <si>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</si>
  <si>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</si>
  <si>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</si>
  <si>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</si>
  <si>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</si>
  <si>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</si>
  <si>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</si>
  <si>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</si>
  <si>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</si>
  <si>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r>
      <t xml:space="preserve">Управління справами </t>
    </r>
    <r>
      <rPr>
        <sz val="11"/>
        <color indexed="8"/>
        <rFont val="Times New Roman"/>
        <family val="1"/>
      </rPr>
      <t>(управління (відділ) обласної (Київської, Севастопольської міської) державної адміністрації, районної державної адміністрації, виконавчого органу місцевої ради) </t>
    </r>
  </si>
  <si>
    <t>006</t>
  </si>
  <si>
    <t xml:space="preserve">             Капітальне будівництво (придбання) житла</t>
  </si>
  <si>
    <t xml:space="preserve">             Капітальне будівництво (придбання) інших об'єктів</t>
  </si>
  <si>
    <t xml:space="preserve">             Капітальний ремонт житлового фонду (приміщень)</t>
  </si>
  <si>
    <t xml:space="preserve">             Реконструкція житлового фонду (приміщень)</t>
  </si>
  <si>
    <t xml:space="preserve">             Реконструкція та реставрація інших об'єктів</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</si>
  <si>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</si>
  <si>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</si>
  <si>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</si>
  <si>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</si>
  <si>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</si>
  <si>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</si>
  <si>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</si>
  <si>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</si>
  <si>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</si>
  <si>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</si>
  <si>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</si>
  <si>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</si>
  <si>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</si>
  <si>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</si>
  <si>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</si>
  <si>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</si>
  <si>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</si>
  <si>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</si>
  <si>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</si>
  <si>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</si>
  <si>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</si>
  <si>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</si>
  <si>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</si>
  <si>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</si>
  <si>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</si>
  <si>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</si>
  <si>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</si>
  <si>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Окремі заходи по реалізації державних програм,не віднесені до заходів розвитку</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</si>
  <si>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</si>
  <si>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</si>
  <si>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</si>
  <si>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</si>
  <si>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</si>
  <si>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</si>
  <si>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</si>
  <si>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</si>
  <si>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</si>
  <si>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</si>
  <si>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</si>
  <si>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</si>
  <si>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</si>
  <si>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</si>
  <si>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</si>
  <si>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</si>
  <si>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</si>
  <si>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</si>
  <si>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</si>
  <si>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</si>
  <si>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</si>
  <si>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</si>
  <si>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</si>
  <si>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</si>
  <si>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</si>
  <si>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</si>
  <si>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r>
      <t xml:space="preserve">Орган </t>
    </r>
    <r>
      <rPr>
        <sz val="11"/>
        <color indexed="8"/>
        <rFont val="Times New Roman"/>
        <family val="1"/>
      </rPr>
      <t xml:space="preserve">з </t>
    </r>
    <r>
      <rPr>
        <b/>
        <sz val="11"/>
        <color indexed="8"/>
        <rFont val="Times New Roman"/>
        <family val="1"/>
      </rPr>
      <t xml:space="preserve">питань житлового забезпечення </t>
    </r>
    <r>
      <rPr>
        <sz val="11"/>
        <color indexed="8"/>
        <rFont val="Times New Roman"/>
        <family val="1"/>
      </rPr>
      <t>(Головне управління (управління, відділ) обласної (Київської, Севастопольської міської) державної адміністрації, районної державної адміністрації, виконавчого органу місцевої ради) </t>
    </r>
  </si>
  <si>
    <t>064</t>
  </si>
  <si>
    <t>Орган інформаційного та аналітичного забезпечення</t>
  </si>
  <si>
    <r>
      <t xml:space="preserve">Орган інформаційного та аналітичного забезпечення </t>
    </r>
    <r>
      <rPr>
        <sz val="11"/>
        <color indexed="8"/>
        <rFont val="Times New Roman"/>
        <family val="1"/>
      </rPr>
      <t>(Головне управління (управління, відділ) обласної (Київської, Севастопольської міської) державної адміністрації, районної державної адміністрації, виконавчого органу місцевої ради) </t>
    </r>
  </si>
  <si>
    <t>065</t>
  </si>
  <si>
    <r>
      <t>Орган з питань морської акваторії</t>
    </r>
    <r>
      <rPr>
        <sz val="11"/>
        <color indexed="8"/>
        <rFont val="Times New Roman"/>
        <family val="1"/>
      </rPr>
      <t xml:space="preserve"> </t>
    </r>
  </si>
  <si>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</si>
  <si>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</si>
  <si>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</si>
  <si>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</si>
  <si>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</si>
  <si>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</si>
  <si>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</si>
  <si>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</si>
  <si>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</si>
  <si>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</si>
  <si>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</si>
  <si>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</si>
  <si>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</si>
  <si>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</si>
  <si>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</si>
  <si>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</si>
  <si>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</si>
  <si>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</si>
  <si>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</si>
  <si>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</si>
  <si>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</si>
  <si>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</si>
  <si>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</si>
  <si>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</si>
  <si>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</si>
  <si>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</si>
  <si>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</si>
  <si>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</si>
  <si>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</si>
  <si>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</si>
  <si>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</si>
  <si>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</si>
  <si>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</si>
  <si>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</si>
  <si>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</si>
  <si>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</si>
  <si>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</si>
  <si>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</si>
  <si>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</si>
  <si>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</si>
  <si>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</si>
  <si>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</si>
  <si>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</si>
  <si>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</si>
  <si>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</si>
  <si>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</si>
  <si>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</si>
  <si>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</si>
  <si>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</si>
  <si>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</si>
  <si>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</si>
  <si>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</si>
  <si>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</si>
  <si>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</si>
  <si>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</si>
  <si>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</si>
  <si>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</si>
  <si>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</si>
  <si>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</si>
  <si>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</si>
  <si>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</si>
  <si>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</si>
  <si>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</si>
  <si>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</si>
  <si>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</si>
  <si>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Запобігання розповсюдженню збудників інфекційних хвороб тварин </t>
  </si>
  <si>
    <t>Інші видатки </t>
  </si>
  <si>
    <t>091107</t>
  </si>
  <si>
    <t>Соціальні програми і заходи державних органів у справах сім'ї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</si>
  <si>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</si>
  <si>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</si>
  <si>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</si>
  <si>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</si>
  <si>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</si>
  <si>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</si>
  <si>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</si>
  <si>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</si>
  <si>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</si>
  <si>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</si>
  <si>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</si>
  <si>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</si>
  <si>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</si>
  <si>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</si>
  <si>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</si>
  <si>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</si>
  <si>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</si>
  <si>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2. В листе "Кошторис" заполнить только сумму прописью (над подписью Михайленко)</t>
  </si>
  <si>
    <t>3. Лист "план5000" полностью заполняется автоматически (ничего не исправлять)</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</si>
  <si>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</si>
  <si>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</si>
  <si>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</si>
  <si>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</si>
  <si>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</si>
  <si>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</si>
  <si>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</si>
  <si>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</si>
  <si>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</si>
  <si>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</si>
  <si>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</si>
  <si>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t>ЗВЕДЕНИЙ  ПЛАН  АСИГНУВАНЬ ( за винятком надання кредитів з бюджету) ЗАГАЛЬНОГО ФОНДУ БЮДЖЕТУ</t>
  </si>
  <si>
    <t>ЗАТВЕРДЖЕНО
наказом Міністерства фінансів України
від 28 січня 2002 р. N 57
(у редакції наказу Міністерства фінансів України
від 04.12.  2015 р. N 1118)</t>
  </si>
  <si>
    <t>ЗАТВЕРДЖЕНО
наказом Міністерства фінансів України
від 28 січня 2002 р. N 57
(у редакції наказу Міністерства фінансів України
від 04.12. 2015 р. N 1118)</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</si>
  <si>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</si>
  <si>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</si>
  <si>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</si>
  <si>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</si>
  <si>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</si>
  <si>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</si>
  <si>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</si>
  <si>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</si>
  <si>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</si>
  <si>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</si>
  <si>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</si>
  <si>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</si>
  <si>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</si>
  <si>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</si>
  <si>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</si>
  <si>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</si>
  <si>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</si>
  <si>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</si>
  <si>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</si>
  <si>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</si>
  <si>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</si>
  <si>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r>
      <t>Адміністрація Державної прикордонної служби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</si>
  <si>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</si>
  <si>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</si>
  <si>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Реконструкція корпусу N 1 Державного підприємства "Санаторій "Кришталевий палац" </t>
  </si>
  <si>
    <t xml:space="preserve">            Оплата енергосервісу</t>
  </si>
  <si>
    <t>Дослідження і розробки, окремі заходи по реалізації  державних (регіональних)програм</t>
  </si>
  <si>
    <t>Капітальні трансферти урядам іноземних  держав та  міжнародним організаціям</t>
  </si>
  <si>
    <t>Надання внутрішніх кредитів</t>
  </si>
  <si>
    <t>Надання  кредитів органам державного управління інших рівнів</t>
  </si>
  <si>
    <t>Надання  кредитів підприємствам ,установам,організаціям</t>
  </si>
  <si>
    <t xml:space="preserve">Надання інших  внутрішніх кредитів </t>
  </si>
  <si>
    <t>Надання зовнішніх кредитів</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</si>
  <si>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</si>
  <si>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</si>
  <si>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</si>
  <si>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</si>
  <si>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</si>
  <si>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</si>
  <si>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</si>
  <si>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</si>
  <si>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</si>
  <si>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</si>
  <si>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</si>
  <si>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0611020</t>
  </si>
  <si>
    <t xml:space="preserve">(код та назва пограмної класифікації видатків та кредитування місцевих бюджетів  0611020 Надання загальної середньої освіти загальноосвітніми  навчальними закладами  (в т.ч. школою-дитячим садком ,інтернатом при школі),спеціалізованими школами,ліцеями,гімназіями,колегіуми)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самоврядування,які не  застосовують програмно -цільового методу )* </t>
  </si>
  <si>
    <t xml:space="preserve">(код та назва програмної класифікації видатків та кредитування місцевих бюджетів0611020 Надання загальної середньої освіти загальноосвітніми  навчальними закладами  (в т.ч. школою-дитячим садком ,інтернатом при школі),спеціалізованими школами,ліцеями,гімназіями,колегіуми)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самоврядування,які не  застосовують програмно -цільового методу )* </t>
  </si>
  <si>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</si>
  <si>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</si>
  <si>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</si>
  <si>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</si>
  <si>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</si>
  <si>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</si>
  <si>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t>7830000</t>
  </si>
  <si>
    <t>7831000</t>
  </si>
  <si>
    <t>7831010</t>
  </si>
  <si>
    <t>7840000</t>
  </si>
  <si>
    <t>3505000</t>
  </si>
  <si>
    <t>3505010</t>
  </si>
  <si>
    <t>4. В листе "план без5000" разнести помесячный план и указать сумму прописью (над подписью Михайленко)</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</si>
  <si>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</si>
  <si>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</si>
  <si>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</si>
  <si>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</si>
  <si>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</si>
  <si>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</si>
  <si>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</si>
  <si>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</si>
  <si>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 xml:space="preserve">          Заробітна плата</t>
  </si>
  <si>
    <t xml:space="preserve">           Медикаменти та перев'язувальні матеріали</t>
  </si>
  <si>
    <t xml:space="preserve">           Продукти харчування</t>
  </si>
  <si>
    <t xml:space="preserve">           Оплата послуг (крім комунальних)</t>
  </si>
  <si>
    <t xml:space="preserve">            Оплата теплопостачання</t>
  </si>
  <si>
    <t xml:space="preserve">            Оплата водопостачання і водовідведення</t>
  </si>
  <si>
    <t xml:space="preserve">            Оплата електроенергії </t>
  </si>
  <si>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</si>
  <si>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</si>
  <si>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</si>
  <si>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</si>
  <si>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</si>
  <si>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</si>
  <si>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</si>
  <si>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</si>
  <si>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</si>
  <si>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</si>
  <si>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</si>
  <si>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</si>
  <si>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код та назва пограмної класифікації видатків та кредитування місцевих бюджетів(код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самоврядування,які не  застосовують програмно -цільового методу )*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</si>
  <si>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</si>
  <si>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</si>
  <si>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</si>
  <si>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</si>
  <si>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</si>
  <si>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</si>
  <si>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</si>
  <si>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</si>
  <si>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</si>
  <si>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</si>
  <si>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r>
      <t>Державне агентство України з управління державними корпоративними правами та майном</t>
    </r>
    <r>
      <rPr>
        <sz val="12"/>
        <rFont val="Times New Roman"/>
        <family val="1"/>
      </rPr>
      <t> </t>
    </r>
  </si>
  <si>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</si>
  <si>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06</t>
  </si>
  <si>
    <t>29.12.2017р.</t>
  </si>
  <si>
    <t xml:space="preserve">                                                                             (число, місяць, рік)</t>
  </si>
  <si>
    <t>П`ять мілліонів   триста  двадцять тисяч двісті  дев`яносто чотири грн</t>
  </si>
  <si>
    <t>017</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</si>
  <si>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</si>
  <si>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</si>
  <si>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</si>
  <si>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</si>
  <si>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</si>
  <si>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</si>
  <si>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</si>
  <si>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</si>
  <si>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</si>
  <si>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</si>
  <si>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</si>
  <si>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</si>
  <si>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</si>
  <si>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</si>
  <si>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</si>
  <si>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</si>
  <si>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</si>
  <si>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</si>
  <si>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</si>
  <si>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</si>
  <si>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Забезпечення органів Державної казначейської служби України приміщеннями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</si>
  <si>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</si>
  <si>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</si>
  <si>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</si>
  <si>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</si>
  <si>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</si>
  <si>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</si>
  <si>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</si>
  <si>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</si>
  <si>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</si>
  <si>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</si>
  <si>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</si>
  <si>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</si>
  <si>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</si>
  <si>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</si>
  <si>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</si>
  <si>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</si>
  <si>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</si>
  <si>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</si>
  <si>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</si>
  <si>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</si>
  <si>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Дослідження на антарктичній станції "Академік Вернадський"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</si>
  <si>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</si>
  <si>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</si>
  <si>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Виконання рішень судів на користь суддів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</si>
  <si>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</si>
  <si>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</si>
  <si>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</si>
  <si>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</si>
  <si>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</si>
  <si>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</si>
  <si>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</si>
  <si>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 xml:space="preserve">  КОШТОРИС  на   2019 рік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</si>
  <si>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</si>
  <si>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</si>
  <si>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</si>
  <si>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</si>
  <si>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Підвищення кваліфікації суддів та працівників апарату Верховного Суду України </t>
  </si>
  <si>
    <t>Здійснення правосуддя апеляційними адміністративними судами </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</si>
  <si>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</si>
  <si>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</si>
  <si>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</si>
  <si>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</si>
  <si>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</si>
  <si>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</si>
  <si>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</si>
  <si>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</si>
  <si>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</si>
  <si>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</si>
  <si>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r>
      <t>Державна фінансова інспекція України</t>
    </r>
    <r>
      <rPr>
        <sz val="12"/>
        <rFont val="Times New Roman"/>
        <family val="1"/>
      </rPr>
      <t> </t>
    </r>
  </si>
  <si>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</si>
  <si>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</si>
  <si>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</si>
  <si>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</si>
  <si>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</si>
  <si>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</si>
  <si>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</si>
  <si>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</si>
  <si>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</si>
  <si>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</si>
  <si>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</si>
  <si>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</si>
  <si>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</si>
  <si>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</si>
  <si>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</si>
  <si>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</si>
  <si>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</si>
  <si>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</si>
  <si>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</si>
  <si>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</si>
  <si>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</si>
  <si>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</si>
  <si>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</si>
  <si>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</si>
  <si>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</si>
  <si>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</si>
  <si>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Постійне представництвоАРК в столиці України - місті Києві</t>
  </si>
  <si>
    <t>018</t>
  </si>
  <si>
    <t xml:space="preserve">Орган зовнішньоекономічної діяльності </t>
  </si>
  <si>
    <t>Орган зовнішньоекономічної діяльності (Головне управління зовнішніх зносин і міжрегіонального співробітництва Ради міністрівАРК; Управління зовнішніх зносин та зовнішньоекономічної діяльності обласних державних адміністрацій, Київської, Севастопольської міських державних адміністрацій)</t>
  </si>
  <si>
    <t>020</t>
  </si>
  <si>
    <t xml:space="preserve">Орган освіти і науки </t>
  </si>
  <si>
    <r>
      <t xml:space="preserve">Орган освіти і науки </t>
    </r>
    <r>
      <rPr>
        <sz val="11"/>
        <color indexed="8"/>
        <rFont val="Times New Roman"/>
        <family val="1"/>
      </rPr>
      <t xml:space="preserve">(Міністерство освіти і науки АРК, управління освіти і науки обласної (Київської, Севастопольської міської) державної адміністрації, відділ освіти районної державної адміністрації, виконавчого органу місцевої ради) </t>
    </r>
  </si>
  <si>
    <t>030</t>
  </si>
  <si>
    <t>Орган охорони здоров'я</t>
  </si>
  <si>
    <t>Орган охорони здоров'я (Міністерство охорони здоров'яАРК, управління (головне управління) охорони здоров'я обласної (Київської, Севастопольської міської) державної адміністрації, Управління (відділ) охорони здоров'я районної державної адміністрації, виконавчого органу місцевої ради) </t>
  </si>
  <si>
    <t>040</t>
  </si>
  <si>
    <t xml:space="preserve">Орган у справах національностей, депортованих громадян та міграції </t>
  </si>
  <si>
    <t>Кременчуцький ліцей № 4 " Кремінь" Кременчуцької міської ради Полтавської області</t>
  </si>
  <si>
    <t>19.12.2018р.</t>
  </si>
  <si>
    <t>09.01.2019р.</t>
  </si>
  <si>
    <t>на  2019 РІК</t>
  </si>
  <si>
    <t>19.12.2018р</t>
  </si>
  <si>
    <t>09  .01.2019р</t>
  </si>
  <si>
    <t>Шість мілліонів   чотириста вісімнадцять  тисяч п`ятсот  дев`яносто  одна грн</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</si>
  <si>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</si>
  <si>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</si>
  <si>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</si>
  <si>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</si>
  <si>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</si>
  <si>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</si>
  <si>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</si>
  <si>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</si>
  <si>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</si>
  <si>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Спеціальні приймальники-розподільники </t>
  </si>
  <si>
    <t>060702</t>
  </si>
  <si>
    <t>061002</t>
  </si>
  <si>
    <t>Орган з питань земельних ресурсів та кадастру (Республіканський комітетАРК із землевпорядкування, Головне управління (управління, відділ) обласних, міських та місцевих рад) </t>
  </si>
  <si>
    <t>260</t>
  </si>
  <si>
    <t>Орган пожежної охорони</t>
  </si>
  <si>
    <r>
      <t xml:space="preserve">Орган пожежної охорони </t>
    </r>
    <r>
      <rPr>
        <sz val="11"/>
        <color indexed="8"/>
        <rFont val="Times New Roman"/>
        <family val="1"/>
      </rPr>
      <t>(Управління пожежної безпеки та аварійно-рятувальних робіт МЧС України, пожежна охорона виконавчого органу місцевої ради) </t>
    </r>
  </si>
  <si>
    <t>300</t>
  </si>
  <si>
    <r>
      <t>Резервний фонд</t>
    </r>
    <r>
      <rPr>
        <sz val="11"/>
        <color indexed="8"/>
        <rFont val="Times New Roman"/>
        <family val="1"/>
      </rPr>
      <t> </t>
    </r>
  </si>
  <si>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</si>
  <si>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</si>
  <si>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</si>
  <si>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</si>
  <si>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</si>
  <si>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</si>
  <si>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</si>
  <si>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</si>
  <si>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</si>
  <si>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</si>
  <si>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</si>
  <si>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</si>
  <si>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</si>
  <si>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</si>
  <si>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</si>
  <si>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</si>
  <si>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</si>
  <si>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</si>
  <si>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</si>
  <si>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</si>
  <si>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</si>
  <si>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</si>
  <si>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</si>
  <si>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</si>
  <si>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</si>
  <si>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</si>
  <si>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</si>
  <si>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</si>
  <si>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</si>
  <si>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</si>
  <si>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</si>
  <si>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</si>
  <si>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</si>
  <si>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</si>
  <si>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</si>
  <si>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</si>
  <si>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</si>
  <si>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</si>
  <si>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</si>
  <si>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</si>
  <si>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</si>
  <si>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</si>
  <si>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</si>
  <si>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</si>
  <si>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</si>
  <si>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</si>
  <si>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</si>
  <si>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</si>
  <si>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</si>
  <si>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</si>
  <si>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</si>
  <si>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</si>
  <si>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</si>
  <si>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</si>
  <si>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</si>
  <si>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</si>
  <si>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</si>
  <si>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</si>
  <si>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</si>
  <si>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</si>
  <si>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</si>
  <si>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</si>
  <si>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</si>
  <si>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</si>
  <si>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</si>
  <si>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</si>
  <si>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</si>
  <si>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</si>
  <si>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</si>
  <si>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</si>
  <si>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</si>
  <si>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</si>
  <si>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</si>
  <si>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</si>
  <si>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</si>
  <si>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</si>
  <si>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</si>
  <si>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</si>
  <si>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</si>
  <si>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</si>
  <si>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</si>
  <si>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</si>
  <si>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r>
      <t>Апарат Центральної виборчої комісії</t>
    </r>
    <r>
      <rPr>
        <sz val="12"/>
        <rFont val="Times New Roman"/>
        <family val="1"/>
      </rPr>
      <t> </t>
    </r>
  </si>
  <si>
    <t>Керівництво та управління у сфері проведення виборів та референдумів </t>
  </si>
  <si>
    <t>Функціонування Державного реєстру виборців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</si>
  <si>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</si>
  <si>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</si>
  <si>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</si>
  <si>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</si>
  <si>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</si>
  <si>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</si>
  <si>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</si>
  <si>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</si>
  <si>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</si>
  <si>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</si>
  <si>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</si>
  <si>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</si>
  <si>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</si>
  <si>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r>
      <t>Правоохоронна діяльність та забезпечення безпеки держави</t>
    </r>
    <r>
      <rPr>
        <sz val="10"/>
        <rFont val="Times New Roman"/>
        <family val="1"/>
      </rPr>
      <t> </t>
    </r>
  </si>
  <si>
    <r>
      <t>Освіта</t>
    </r>
    <r>
      <rPr>
        <sz val="10"/>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</si>
  <si>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</si>
  <si>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</si>
  <si>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</si>
  <si>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t>у т.ч. за підгрупами</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</si>
  <si>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</si>
  <si>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</si>
  <si>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</si>
  <si>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</si>
  <si>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ЗВЕДЕННЯ ПОКАЗНИКІВ СПЕЦІАЛЬНОГО ФОНДУ ТИМЧАСОВОГО КОШТОРИСУ</t>
  </si>
  <si>
    <r>
      <t>Апарат Міністерства освіти і науки, молоді та спорту України</t>
    </r>
    <r>
      <rPr>
        <sz val="12"/>
        <rFont val="Times New Roman"/>
        <family val="1"/>
      </rPr>
      <t> </t>
    </r>
  </si>
  <si>
    <r>
      <t>Національна рада України з питань телебачення і радіомовлення</t>
    </r>
    <r>
      <rPr>
        <sz val="12"/>
        <rFont val="Times New Roman"/>
        <family val="1"/>
      </rPr>
      <t> </t>
    </r>
  </si>
  <si>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</si>
  <si>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</si>
  <si>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</si>
  <si>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Орган* з питань освіти і науки</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</si>
  <si>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</si>
  <si>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</si>
  <si>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</si>
  <si>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</si>
  <si>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</si>
  <si>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</si>
  <si>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</si>
  <si>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</si>
  <si>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</si>
  <si>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</si>
  <si>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</si>
  <si>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</si>
  <si>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</si>
  <si>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</si>
  <si>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</si>
  <si>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</si>
  <si>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</si>
  <si>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</si>
  <si>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</si>
  <si>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</si>
  <si>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</si>
  <si>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</si>
  <si>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</si>
  <si>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</si>
  <si>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</si>
  <si>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</si>
  <si>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</si>
  <si>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</si>
  <si>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</si>
  <si>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</si>
  <si>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</si>
  <si>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</si>
  <si>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</si>
  <si>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</si>
  <si>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</si>
  <si>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</si>
  <si>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</si>
  <si>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</si>
  <si>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</si>
  <si>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</si>
  <si>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</si>
  <si>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</si>
  <si>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</si>
  <si>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</si>
  <si>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</si>
  <si>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</si>
  <si>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</si>
  <si>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Доставка дипломатичної кореспонденції за кордон і в Україну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</si>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</sst>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FC22]d\ mmmm\ yyyy&quot; р.&quot;;@"/>
  </numFmts>
  <fonts count="64">
    <font>
      <sz val="10"/>
      <name val="Arial Cyr"/>
      <family val="0"/>
    </font>
    <font>
      <sz val="10"/>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sz val="9"/>
      <name val="Tahoma"/>
      <family val="2"/>
    </font>
    <font>
      <b/>
      <sz val="18"/>
      <color indexed="10"/>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8"/>
      <name val="Arial Cyr"/>
      <family val="0"/>
    </font>
    <font>
      <b/>
      <sz val="10"/>
      <name val="Times New Roman Cyr"/>
      <family val="0"/>
    </font>
    <font>
      <i/>
      <sz val="10"/>
      <name val="Times New Roman"/>
      <family val="1"/>
    </font>
    <font>
      <b/>
      <i/>
      <sz val="10"/>
      <name val="Times New Roman Cyr"/>
      <family val="0"/>
    </font>
    <font>
      <b/>
      <i/>
      <sz val="11"/>
      <name val="Times New Roman Cyr"/>
      <family val="0"/>
    </font>
    <font>
      <b/>
      <i/>
      <u val="single"/>
      <sz val="11"/>
      <name val="Times New Roman Cyr"/>
      <family val="0"/>
    </font>
    <font>
      <b/>
      <i/>
      <sz val="10"/>
      <name val="Times New Roman"/>
      <family val="1"/>
    </font>
    <font>
      <b/>
      <sz val="10"/>
      <name val="Arial Cyr"/>
      <family val="0"/>
    </font>
    <font>
      <b/>
      <sz val="10"/>
      <color indexed="10"/>
      <name val="Arial Cyr"/>
      <family val="0"/>
    </font>
    <font>
      <u val="single"/>
      <sz val="8"/>
      <name val="Times New Roman Cyr"/>
      <family val="1"/>
    </font>
    <font>
      <u val="single"/>
      <sz val="9"/>
      <name val="Times New Roman Cyr"/>
      <family val="1"/>
    </font>
    <font>
      <b/>
      <sz val="14"/>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right style="thin"/>
      <top>
        <color indexed="63"/>
      </top>
      <bottom style="thin"/>
    </border>
    <border>
      <left style="thin"/>
      <right style="thin"/>
      <top style="medium"/>
      <bottom style="medium"/>
    </border>
    <border>
      <left style="thin"/>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color indexed="63"/>
      </top>
      <bottom style="thin">
        <color indexed="8"/>
      </bottom>
    </border>
    <border>
      <left style="thin"/>
      <right>
        <color indexed="63"/>
      </right>
      <top style="thin"/>
      <bottom>
        <color indexed="63"/>
      </bottom>
    </border>
    <border>
      <left style="double"/>
      <right style="double"/>
      <top style="double"/>
      <bottom style="thin"/>
    </border>
    <border>
      <left style="double"/>
      <right style="double"/>
      <top style="thin"/>
      <bottom>
        <color indexed="63"/>
      </bottom>
    </border>
    <border>
      <left style="double"/>
      <right style="double"/>
      <top style="thin"/>
      <bottom style="thin"/>
    </border>
    <border>
      <left style="double"/>
      <right style="double"/>
      <top style="medium"/>
      <bottom style="medium"/>
    </border>
    <border>
      <left style="double"/>
      <right style="double"/>
      <top>
        <color indexed="63"/>
      </top>
      <bottom style="thin"/>
    </border>
    <border>
      <left style="double"/>
      <right style="thin"/>
      <top style="double"/>
      <bottom style="double"/>
    </border>
    <border>
      <left style="thin"/>
      <right style="thin"/>
      <top style="double"/>
      <bottom style="double"/>
    </border>
    <border>
      <left style="thin"/>
      <right style="thin"/>
      <top>
        <color indexed="63"/>
      </top>
      <bottom style="medium"/>
    </border>
    <border>
      <left style="double"/>
      <right style="thin"/>
      <top style="thin"/>
      <bottom>
        <color indexed="63"/>
      </bottom>
    </border>
    <border>
      <left style="thin"/>
      <right style="double"/>
      <top style="thin"/>
      <bottom>
        <color indexed="63"/>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medium"/>
    </border>
    <border>
      <left style="double"/>
      <right style="thin"/>
      <top style="medium"/>
      <bottom style="medium"/>
    </border>
    <border>
      <left style="thin"/>
      <right style="double"/>
      <top style="medium"/>
      <bottom style="medium"/>
    </border>
    <border>
      <left style="double"/>
      <right style="thin"/>
      <top style="thin"/>
      <bottom style="double"/>
    </border>
    <border>
      <left style="thin"/>
      <right style="thin"/>
      <top style="thin"/>
      <bottom style="double"/>
    </border>
    <border>
      <left style="thin"/>
      <right style="double"/>
      <top style="thin"/>
      <bottom style="double"/>
    </border>
    <border>
      <left style="thin">
        <color indexed="8"/>
      </left>
      <right style="medium"/>
      <top style="medium"/>
      <bottom style="medium"/>
    </border>
    <border>
      <left style="thin">
        <color indexed="8"/>
      </left>
      <right>
        <color indexed="63"/>
      </right>
      <top>
        <color indexed="63"/>
      </top>
      <bottom style="thin">
        <color indexed="8"/>
      </bottom>
    </border>
    <border>
      <left style="thin">
        <color indexed="8"/>
      </left>
      <right>
        <color indexed="63"/>
      </right>
      <top style="medium"/>
      <bottom style="mediu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medium"/>
      <bottom style="medium"/>
    </border>
    <border>
      <left>
        <color indexed="63"/>
      </left>
      <right style="thin">
        <color indexed="8"/>
      </right>
      <top style="thin">
        <color indexed="8"/>
      </top>
      <bottom style="thin">
        <color indexed="8"/>
      </bottom>
    </border>
    <border>
      <left style="double"/>
      <right style="double"/>
      <top>
        <color indexed="63"/>
      </top>
      <bottom style="thin">
        <color indexed="8"/>
      </bottom>
    </border>
    <border>
      <left style="double"/>
      <right style="double"/>
      <top style="thin">
        <color indexed="8"/>
      </top>
      <bottom style="thin">
        <color indexed="8"/>
      </bottom>
    </border>
    <border>
      <left style="double"/>
      <right style="double"/>
      <top style="thin">
        <color indexed="8"/>
      </top>
      <bottom>
        <color indexed="63"/>
      </bottom>
    </border>
    <border>
      <left style="double"/>
      <right style="double"/>
      <top style="thin">
        <color indexed="8"/>
      </top>
      <bottom style="double"/>
    </border>
    <border>
      <left style="thin">
        <color indexed="8"/>
      </left>
      <right style="double"/>
      <top>
        <color indexed="63"/>
      </top>
      <bottom style="thin">
        <color indexed="8"/>
      </bottom>
    </border>
    <border>
      <left style="double"/>
      <right style="thin">
        <color indexed="8"/>
      </right>
      <top style="medium"/>
      <bottom style="medium"/>
    </border>
    <border>
      <left style="thin">
        <color indexed="8"/>
      </left>
      <right style="double"/>
      <top style="medium"/>
      <bottom style="medium"/>
    </border>
    <border>
      <left style="double"/>
      <right style="thin">
        <color indexed="8"/>
      </right>
      <top>
        <color indexed="63"/>
      </top>
      <bottom style="thin">
        <color indexed="8"/>
      </bottom>
    </border>
    <border>
      <left style="double"/>
      <right style="thin">
        <color indexed="8"/>
      </right>
      <top style="thin">
        <color indexed="8"/>
      </top>
      <bottom style="thin">
        <color indexed="8"/>
      </bottom>
    </border>
    <border>
      <left style="thin">
        <color indexed="8"/>
      </left>
      <right style="double"/>
      <top style="thin">
        <color indexed="8"/>
      </top>
      <bottom style="thin">
        <color indexed="8"/>
      </bottom>
    </border>
    <border>
      <left style="double"/>
      <right style="thin">
        <color indexed="8"/>
      </right>
      <top style="thin">
        <color indexed="8"/>
      </top>
      <bottom>
        <color indexed="63"/>
      </bottom>
    </border>
    <border>
      <left style="thin">
        <color indexed="8"/>
      </left>
      <right style="double"/>
      <top style="thin">
        <color indexed="8"/>
      </top>
      <bottom>
        <color indexed="63"/>
      </bottom>
    </border>
    <border>
      <left style="double"/>
      <right style="thin">
        <color indexed="8"/>
      </right>
      <top style="thin">
        <color indexed="8"/>
      </top>
      <bottom style="double"/>
    </border>
    <border>
      <left style="thin">
        <color indexed="8"/>
      </left>
      <right>
        <color indexed="63"/>
      </right>
      <top style="thin">
        <color indexed="8"/>
      </top>
      <bottom style="double"/>
    </border>
    <border>
      <left style="thin">
        <color indexed="8"/>
      </left>
      <right style="thin">
        <color indexed="8"/>
      </right>
      <top style="thin">
        <color indexed="8"/>
      </top>
      <bottom style="double"/>
    </border>
    <border>
      <left style="thin">
        <color indexed="8"/>
      </left>
      <right style="double"/>
      <top style="thin">
        <color indexed="8"/>
      </top>
      <bottom style="double"/>
    </border>
    <border>
      <left style="double"/>
      <right style="thin">
        <color indexed="8"/>
      </right>
      <top>
        <color indexed="63"/>
      </top>
      <bottom style="medium"/>
    </border>
    <border>
      <left style="thin">
        <color indexed="8"/>
      </left>
      <right>
        <color indexed="63"/>
      </right>
      <top>
        <color indexed="63"/>
      </top>
      <bottom style="medium"/>
    </border>
    <border>
      <left style="double"/>
      <right style="double"/>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double"/>
      <top>
        <color indexed="63"/>
      </top>
      <bottom style="medium"/>
    </border>
    <border>
      <left style="double"/>
      <right style="thin">
        <color indexed="8"/>
      </right>
      <top style="double"/>
      <bottom style="double"/>
    </border>
    <border>
      <left style="thin">
        <color indexed="8"/>
      </left>
      <right>
        <color indexed="63"/>
      </right>
      <top style="double"/>
      <bottom style="double"/>
    </border>
    <border>
      <left style="double"/>
      <right style="double"/>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color indexed="8"/>
      </left>
      <right style="double"/>
      <top style="double"/>
      <bottom style="double"/>
    </border>
    <border>
      <left style="double"/>
      <right style="thin">
        <color indexed="8"/>
      </right>
      <top>
        <color indexed="63"/>
      </top>
      <bottom>
        <color indexed="63"/>
      </bottom>
    </border>
    <border>
      <left style="thin">
        <color indexed="8"/>
      </left>
      <right>
        <color indexed="63"/>
      </right>
      <top>
        <color indexed="63"/>
      </top>
      <bottom>
        <color indexed="63"/>
      </bottom>
    </border>
    <border>
      <left style="double"/>
      <right style="double"/>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top>
        <color indexed="63"/>
      </top>
      <bottom>
        <color indexed="63"/>
      </bottom>
    </border>
    <border>
      <left>
        <color indexed="63"/>
      </left>
      <right style="thin">
        <color indexed="8"/>
      </right>
      <top style="thin">
        <color indexed="8"/>
      </top>
      <bottom style="double"/>
    </border>
    <border>
      <left style="medium"/>
      <right style="medium"/>
      <top style="double"/>
      <bottom style="double"/>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medium"/>
      <bottom style="medium"/>
    </border>
    <border>
      <left>
        <color indexed="63"/>
      </left>
      <right style="thin"/>
      <top style="thin"/>
      <bottom style="thin"/>
    </border>
    <border>
      <left>
        <color indexed="63"/>
      </left>
      <right style="medium"/>
      <top style="double"/>
      <bottom style="double"/>
    </border>
    <border>
      <left style="medium"/>
      <right style="medium"/>
      <top style="thin">
        <color indexed="8"/>
      </top>
      <bottom style="double"/>
    </border>
    <border>
      <left style="thin">
        <color indexed="8"/>
      </left>
      <right style="medium"/>
      <top>
        <color indexed="63"/>
      </top>
      <bottom>
        <color indexed="63"/>
      </bottom>
    </border>
    <border>
      <left style="thin">
        <color indexed="8"/>
      </left>
      <right style="medium"/>
      <top style="double"/>
      <bottom style="double"/>
    </border>
    <border>
      <left style="thin">
        <color indexed="8"/>
      </left>
      <right style="medium"/>
      <top>
        <color indexed="63"/>
      </top>
      <bottom style="mediu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double"/>
    </border>
    <border>
      <left style="double"/>
      <right style="double"/>
      <top style="thin"/>
      <bottom style="double"/>
    </border>
    <border>
      <left>
        <color indexed="63"/>
      </left>
      <right>
        <color indexed="63"/>
      </right>
      <top style="thin">
        <color indexed="8"/>
      </top>
      <bottom style="double"/>
    </border>
    <border>
      <left>
        <color indexed="63"/>
      </left>
      <right>
        <color indexed="63"/>
      </right>
      <top style="double"/>
      <bottom style="double"/>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double"/>
    </border>
    <border>
      <left style="thin">
        <color indexed="8"/>
      </left>
      <right style="thin">
        <color indexed="8"/>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ouble"/>
      <top style="double"/>
      <bottom style="thin"/>
    </border>
    <border>
      <left style="double"/>
      <right style="thin"/>
      <top style="double"/>
      <bottom style="thin"/>
    </border>
    <border>
      <left style="thin"/>
      <right style="thin"/>
      <top style="double"/>
      <bottom style="thin"/>
    </border>
    <border>
      <left style="thin"/>
      <right style="medium"/>
      <top style="thin"/>
      <bottom style="thin"/>
    </border>
    <border>
      <left style="double"/>
      <right style="thin"/>
      <top style="double"/>
      <bottom>
        <color indexed="63"/>
      </bottom>
    </border>
    <border>
      <left style="double"/>
      <right style="thin"/>
      <top>
        <color indexed="63"/>
      </top>
      <bottom>
        <color indexed="63"/>
      </bottom>
    </border>
    <border>
      <left>
        <color indexed="63"/>
      </left>
      <right style="double"/>
      <top style="thin">
        <color indexed="8"/>
      </top>
      <bottom>
        <color indexed="63"/>
      </bottom>
    </border>
    <border>
      <left>
        <color indexed="63"/>
      </left>
      <right style="double"/>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style="double"/>
      <top style="double"/>
      <bottom>
        <color indexed="63"/>
      </bottom>
    </border>
    <border>
      <left style="thin"/>
      <right style="double"/>
      <top>
        <color indexed="63"/>
      </top>
      <bottom>
        <color indexed="63"/>
      </bottom>
    </border>
    <border>
      <left style="double"/>
      <right style="double"/>
      <top style="double"/>
      <bottom>
        <color indexed="63"/>
      </bottom>
    </border>
    <border>
      <left>
        <color indexed="63"/>
      </left>
      <right>
        <color indexed="63"/>
      </right>
      <top style="double"/>
      <bottom style="thin">
        <color indexed="8"/>
      </bottom>
    </border>
    <border>
      <left>
        <color indexed="63"/>
      </left>
      <right style="double"/>
      <top style="double"/>
      <bottom style="thin">
        <color indexed="8"/>
      </bottom>
    </border>
    <border>
      <left>
        <color indexed="63"/>
      </left>
      <right style="medium"/>
      <top>
        <color indexed="63"/>
      </top>
      <bottom style="thin">
        <color indexed="8"/>
      </bottom>
    </border>
    <border>
      <left style="medium"/>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2" fillId="0" borderId="0">
      <alignment/>
      <protection/>
    </xf>
    <xf numFmtId="0" fontId="11"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4" borderId="0" applyNumberFormat="0" applyBorder="0" applyAlignment="0" applyProtection="0"/>
  </cellStyleXfs>
  <cellXfs count="53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xf>
    <xf numFmtId="0" fontId="4" fillId="0" borderId="0" xfId="0" applyFont="1" applyBorder="1" applyAlignment="1">
      <alignment horizontal="center"/>
    </xf>
    <xf numFmtId="0" fontId="4"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4" fillId="0" borderId="0" xfId="0" applyFont="1" applyFill="1" applyBorder="1" applyAlignment="1">
      <alignment horizontal="center"/>
    </xf>
    <xf numFmtId="0" fontId="1" fillId="0" borderId="0" xfId="0" applyFont="1" applyFill="1" applyBorder="1" applyAlignment="1">
      <alignment/>
    </xf>
    <xf numFmtId="0" fontId="4" fillId="0" borderId="0" xfId="0" applyFont="1" applyFill="1" applyAlignment="1">
      <alignment/>
    </xf>
    <xf numFmtId="0" fontId="6" fillId="0" borderId="0" xfId="0" applyFont="1" applyFill="1" applyAlignment="1">
      <alignment/>
    </xf>
    <xf numFmtId="0" fontId="1" fillId="0" borderId="10" xfId="0" applyFont="1" applyFill="1" applyBorder="1" applyAlignment="1">
      <alignment horizontal="center" vertical="top"/>
    </xf>
    <xf numFmtId="0" fontId="2" fillId="0" borderId="0" xfId="0" applyFont="1" applyFill="1" applyAlignment="1">
      <alignment/>
    </xf>
    <xf numFmtId="0" fontId="7"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 fillId="0" borderId="0" xfId="0" applyFont="1" applyFill="1" applyAlignment="1">
      <alignment/>
    </xf>
    <xf numFmtId="0" fontId="4" fillId="0" borderId="0" xfId="0" applyFont="1" applyFill="1" applyAlignment="1">
      <alignment horizontal="left"/>
    </xf>
    <xf numFmtId="0" fontId="4" fillId="0" borderId="0" xfId="0" applyFont="1" applyBorder="1" applyAlignment="1">
      <alignment/>
    </xf>
    <xf numFmtId="0" fontId="2" fillId="0" borderId="0" xfId="0" applyFont="1" applyBorder="1" applyAlignment="1">
      <alignment/>
    </xf>
    <xf numFmtId="0" fontId="1" fillId="0" borderId="0" xfId="0" applyFont="1" applyFill="1" applyBorder="1" applyAlignment="1">
      <alignment horizontal="center" vertical="top"/>
    </xf>
    <xf numFmtId="0" fontId="4" fillId="0" borderId="0" xfId="0" applyFont="1" applyAlignment="1">
      <alignment/>
    </xf>
    <xf numFmtId="0" fontId="4"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0" fontId="2" fillId="0" borderId="0" xfId="0" applyFont="1" applyFill="1" applyBorder="1" applyAlignment="1">
      <alignment horizontal="center"/>
    </xf>
    <xf numFmtId="0" fontId="4" fillId="0" borderId="0" xfId="0" applyFont="1" applyFill="1" applyBorder="1" applyAlignment="1">
      <alignment horizontal="left" wrapText="1"/>
    </xf>
    <xf numFmtId="0" fontId="1" fillId="0" borderId="0" xfId="0" applyFont="1" applyFill="1" applyBorder="1" applyAlignment="1">
      <alignment horizontal="center"/>
    </xf>
    <xf numFmtId="0" fontId="4" fillId="0" borderId="10" xfId="0" applyFont="1" applyFill="1" applyBorder="1" applyAlignment="1">
      <alignment horizontal="center" vertical="top"/>
    </xf>
    <xf numFmtId="0" fontId="2" fillId="0" borderId="10" xfId="0" applyFont="1" applyFill="1" applyBorder="1" applyAlignment="1">
      <alignment horizontal="center" vertical="top"/>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8" fillId="0" borderId="10" xfId="0" applyFont="1" applyFill="1" applyBorder="1" applyAlignment="1">
      <alignment horizontal="left" wrapText="1"/>
    </xf>
    <xf numFmtId="0" fontId="4"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4" fillId="0" borderId="0" xfId="0" applyFont="1" applyFill="1" applyBorder="1" applyAlignment="1">
      <alignment horizontal="center" vertical="top"/>
    </xf>
    <xf numFmtId="0" fontId="2" fillId="0" borderId="0" xfId="0" applyFont="1" applyFill="1" applyBorder="1" applyAlignment="1">
      <alignment horizontal="center" wrapText="1"/>
    </xf>
    <xf numFmtId="0" fontId="2" fillId="0" borderId="0" xfId="0" applyFont="1" applyFill="1" applyBorder="1" applyAlignment="1">
      <alignment horizontal="center" vertical="top"/>
    </xf>
    <xf numFmtId="204" fontId="7" fillId="0" borderId="0" xfId="0" applyNumberFormat="1" applyFont="1" applyFill="1" applyBorder="1" applyAlignment="1">
      <alignment horizontal="center"/>
    </xf>
    <xf numFmtId="0" fontId="2" fillId="0" borderId="10" xfId="0" applyFont="1" applyFill="1" applyBorder="1" applyAlignment="1">
      <alignment horizontal="center" vertical="top"/>
    </xf>
    <xf numFmtId="0" fontId="4" fillId="0" borderId="0" xfId="0" applyFont="1" applyFill="1" applyAlignment="1">
      <alignment horizontal="center" vertical="top"/>
    </xf>
    <xf numFmtId="0" fontId="4" fillId="0" borderId="0" xfId="0" applyFont="1" applyFill="1" applyBorder="1" applyAlignment="1">
      <alignment horizontal="center" wrapText="1"/>
    </xf>
    <xf numFmtId="4" fontId="2"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3" fillId="0" borderId="11" xfId="0" applyFont="1" applyFill="1" applyBorder="1" applyAlignment="1">
      <alignment/>
    </xf>
    <xf numFmtId="4" fontId="4" fillId="0" borderId="10" xfId="0" applyNumberFormat="1" applyFont="1" applyFill="1" applyBorder="1" applyAlignment="1" applyProtection="1">
      <alignment horizontal="right" vertical="center"/>
      <protection locked="0"/>
    </xf>
    <xf numFmtId="4" fontId="2" fillId="0" borderId="10" xfId="0" applyNumberFormat="1" applyFont="1" applyFill="1" applyBorder="1" applyAlignment="1" applyProtection="1">
      <alignment horizontal="right" vertical="center"/>
      <protection locked="0"/>
    </xf>
    <xf numFmtId="4" fontId="6" fillId="0" borderId="10" xfId="0" applyNumberFormat="1" applyFont="1" applyFill="1" applyBorder="1" applyAlignment="1" applyProtection="1">
      <alignment horizontal="right" vertical="center"/>
      <protection locked="0"/>
    </xf>
    <xf numFmtId="4" fontId="4" fillId="0" borderId="10" xfId="0" applyNumberFormat="1" applyFont="1" applyFill="1" applyBorder="1" applyAlignment="1" applyProtection="1">
      <alignment horizontal="right" vertical="center"/>
      <protection locked="0"/>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xf>
    <xf numFmtId="0" fontId="5" fillId="0" borderId="0" xfId="0" applyFont="1" applyAlignment="1">
      <alignment/>
    </xf>
    <xf numFmtId="0" fontId="14" fillId="0" borderId="0" xfId="0" applyFont="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xf>
    <xf numFmtId="0" fontId="15" fillId="0" borderId="0" xfId="0" applyFont="1" applyAlignment="1">
      <alignment horizontal="center"/>
    </xf>
    <xf numFmtId="0" fontId="5" fillId="0" borderId="0" xfId="0" applyFont="1" applyFill="1" applyBorder="1" applyAlignment="1">
      <alignment vertical="top"/>
    </xf>
    <xf numFmtId="0" fontId="5" fillId="0" borderId="0" xfId="0" applyFont="1" applyFill="1" applyBorder="1" applyAlignment="1">
      <alignment/>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 fontId="4" fillId="0" borderId="10" xfId="0" applyNumberFormat="1" applyFont="1" applyFill="1" applyBorder="1" applyAlignment="1" applyProtection="1">
      <alignment horizontal="right" vertical="center"/>
      <protection/>
    </xf>
    <xf numFmtId="0" fontId="16" fillId="0" borderId="0" xfId="0" applyFont="1" applyAlignment="1">
      <alignment/>
    </xf>
    <xf numFmtId="0" fontId="17" fillId="0" borderId="12" xfId="0" applyFont="1" applyBorder="1" applyAlignment="1">
      <alignment vertical="center" wrapText="1"/>
    </xf>
    <xf numFmtId="0" fontId="19" fillId="0" borderId="12" xfId="0" applyFont="1" applyBorder="1" applyAlignment="1">
      <alignment vertical="center" wrapText="1"/>
    </xf>
    <xf numFmtId="0" fontId="18" fillId="0" borderId="12" xfId="0" applyFont="1" applyBorder="1" applyAlignment="1">
      <alignment vertical="center" wrapText="1"/>
    </xf>
    <xf numFmtId="0" fontId="12" fillId="0" borderId="0" xfId="0" applyFont="1" applyFill="1" applyAlignment="1">
      <alignment wrapText="1"/>
    </xf>
    <xf numFmtId="0" fontId="20"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xf>
    <xf numFmtId="49" fontId="23" fillId="0" borderId="12" xfId="53" applyNumberFormat="1" applyFont="1" applyBorder="1" applyAlignment="1">
      <alignment horizontal="center" wrapText="1"/>
      <protection/>
    </xf>
    <xf numFmtId="0" fontId="23" fillId="0" borderId="12" xfId="53" applyFont="1" applyBorder="1" applyAlignment="1">
      <alignment wrapText="1"/>
      <protection/>
    </xf>
    <xf numFmtId="0" fontId="32" fillId="0" borderId="0" xfId="53" applyFont="1">
      <alignment/>
      <protection/>
    </xf>
    <xf numFmtId="0" fontId="24" fillId="0" borderId="12" xfId="53" applyFont="1" applyBorder="1" applyAlignment="1">
      <alignment wrapText="1"/>
      <protection/>
    </xf>
    <xf numFmtId="0" fontId="23" fillId="0" borderId="13" xfId="53" applyFont="1" applyBorder="1" applyAlignment="1">
      <alignment wrapText="1"/>
      <protection/>
    </xf>
    <xf numFmtId="49" fontId="23" fillId="0" borderId="13" xfId="53" applyNumberFormat="1" applyFont="1" applyBorder="1" applyAlignment="1">
      <alignment horizontal="center" wrapText="1"/>
      <protection/>
    </xf>
    <xf numFmtId="0" fontId="23" fillId="0" borderId="14" xfId="53" applyFont="1" applyBorder="1" applyAlignment="1">
      <alignment wrapText="1"/>
      <protection/>
    </xf>
    <xf numFmtId="0" fontId="23" fillId="0" borderId="10" xfId="53" applyFont="1" applyBorder="1" applyAlignment="1">
      <alignment wrapText="1"/>
      <protection/>
    </xf>
    <xf numFmtId="49" fontId="24" fillId="0" borderId="10" xfId="53" applyNumberFormat="1" applyFont="1" applyBorder="1">
      <alignment/>
      <protection/>
    </xf>
    <xf numFmtId="0" fontId="24" fillId="0" borderId="15" xfId="53" applyFont="1" applyBorder="1">
      <alignment/>
      <protection/>
    </xf>
    <xf numFmtId="0" fontId="32" fillId="0" borderId="10" xfId="53" applyFont="1" applyBorder="1">
      <alignment/>
      <protection/>
    </xf>
    <xf numFmtId="49" fontId="24" fillId="0" borderId="0" xfId="53" applyNumberFormat="1" applyFont="1">
      <alignment/>
      <protection/>
    </xf>
    <xf numFmtId="0" fontId="24" fillId="0" borderId="0" xfId="53" applyFont="1">
      <alignment/>
      <protection/>
    </xf>
    <xf numFmtId="0" fontId="21" fillId="24" borderId="0" xfId="0" applyFont="1" applyFill="1" applyBorder="1" applyAlignment="1">
      <alignment/>
    </xf>
    <xf numFmtId="0" fontId="0" fillId="24" borderId="0" xfId="0" applyFill="1" applyBorder="1" applyAlignment="1">
      <alignment/>
    </xf>
    <xf numFmtId="0" fontId="2"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16" xfId="0" applyFont="1" applyFill="1" applyBorder="1" applyAlignment="1" applyProtection="1">
      <alignment horizontal="center" vertical="top"/>
      <protection/>
    </xf>
    <xf numFmtId="0" fontId="2"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2" fillId="0" borderId="11"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14" fillId="0" borderId="0" xfId="0" applyFont="1" applyFill="1" applyAlignment="1" applyProtection="1">
      <alignment horizont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4" fillId="0" borderId="0" xfId="0" applyFont="1" applyFill="1" applyBorder="1" applyAlignment="1" applyProtection="1">
      <alignment/>
      <protection/>
    </xf>
    <xf numFmtId="0" fontId="5" fillId="0" borderId="0" xfId="0" applyFont="1" applyFill="1" applyAlignment="1" applyProtection="1">
      <alignment vertical="top" wrapText="1"/>
      <protection/>
    </xf>
    <xf numFmtId="0" fontId="5" fillId="0" borderId="0" xfId="0" applyFont="1" applyFill="1" applyBorder="1" applyAlignment="1" applyProtection="1">
      <alignment vertical="top"/>
      <protection/>
    </xf>
    <xf numFmtId="0" fontId="4" fillId="0" borderId="0" xfId="0" applyFont="1" applyFill="1" applyAlignment="1" applyProtection="1">
      <alignment horizontal="left" wrapText="1"/>
      <protection/>
    </xf>
    <xf numFmtId="0" fontId="5" fillId="0" borderId="0" xfId="0" applyFont="1" applyFill="1" applyAlignment="1" applyProtection="1">
      <alignment horizontal="center" vertical="top" wrapText="1"/>
      <protection/>
    </xf>
    <xf numFmtId="0" fontId="4" fillId="0" borderId="0" xfId="0" applyFont="1" applyFill="1" applyAlignment="1" applyProtection="1">
      <alignment/>
      <protection/>
    </xf>
    <xf numFmtId="0" fontId="5" fillId="0" borderId="0" xfId="0" applyFont="1" applyFill="1" applyAlignment="1" applyProtection="1">
      <alignment horizontal="center" wrapText="1"/>
      <protection/>
    </xf>
    <xf numFmtId="0" fontId="5" fillId="0" borderId="0" xfId="0" applyFont="1" applyFill="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2"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3" fillId="0" borderId="12" xfId="0" applyNumberFormat="1" applyFont="1" applyBorder="1" applyAlignment="1">
      <alignment horizontal="center" vertical="center" wrapText="1"/>
    </xf>
    <xf numFmtId="0" fontId="33"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6" fillId="0" borderId="12" xfId="0" applyNumberFormat="1" applyFont="1" applyBorder="1" applyAlignment="1">
      <alignment horizontal="center" vertical="center" wrapText="1"/>
    </xf>
    <xf numFmtId="0" fontId="16" fillId="0" borderId="12" xfId="0" applyFont="1" applyBorder="1" applyAlignment="1">
      <alignment vertical="center" wrapText="1"/>
    </xf>
    <xf numFmtId="49" fontId="0" fillId="0" borderId="0" xfId="0" applyNumberFormat="1" applyFont="1" applyAlignment="1">
      <alignment/>
    </xf>
    <xf numFmtId="0" fontId="30" fillId="0" borderId="12" xfId="0" applyFont="1" applyBorder="1" applyAlignment="1">
      <alignment vertical="center" wrapText="1"/>
    </xf>
    <xf numFmtId="0" fontId="27" fillId="0" borderId="12" xfId="0" applyFont="1" applyBorder="1" applyAlignment="1">
      <alignment vertical="center" wrapText="1"/>
    </xf>
    <xf numFmtId="0" fontId="5" fillId="0" borderId="0" xfId="0" applyFont="1" applyFill="1" applyAlignment="1">
      <alignment/>
    </xf>
    <xf numFmtId="0" fontId="1" fillId="0" borderId="16" xfId="0" applyFont="1" applyFill="1" applyBorder="1" applyAlignment="1">
      <alignment wrapText="1"/>
    </xf>
    <xf numFmtId="0" fontId="13" fillId="0" borderId="0" xfId="0" applyFont="1" applyFill="1" applyAlignment="1" applyProtection="1">
      <alignment horizontal="left"/>
      <protection/>
    </xf>
    <xf numFmtId="4" fontId="4" fillId="0" borderId="10" xfId="0" applyNumberFormat="1" applyFont="1" applyFill="1" applyBorder="1" applyAlignment="1" applyProtection="1">
      <alignment horizontal="right"/>
      <protection locked="0"/>
    </xf>
    <xf numFmtId="4" fontId="2"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0" fontId="1" fillId="0" borderId="10" xfId="0" applyFont="1" applyFill="1" applyBorder="1" applyAlignment="1">
      <alignment horizontal="center"/>
    </xf>
    <xf numFmtId="4" fontId="1" fillId="0" borderId="10" xfId="0" applyNumberFormat="1" applyFont="1" applyFill="1" applyBorder="1" applyAlignment="1" applyProtection="1">
      <alignment horizontal="right"/>
      <protection locked="0"/>
    </xf>
    <xf numFmtId="0" fontId="36" fillId="0" borderId="12" xfId="0" applyFont="1" applyBorder="1" applyAlignment="1">
      <alignment vertical="center" wrapText="1"/>
    </xf>
    <xf numFmtId="0" fontId="36" fillId="0" borderId="12" xfId="0" applyFont="1" applyBorder="1" applyAlignment="1">
      <alignment horizontal="center" vertical="center" wrapText="1"/>
    </xf>
    <xf numFmtId="0" fontId="16" fillId="0" borderId="12" xfId="0" applyFont="1" applyBorder="1" applyAlignment="1">
      <alignment horizontal="center" vertical="center" wrapText="1"/>
    </xf>
    <xf numFmtId="4" fontId="9" fillId="0" borderId="10" xfId="0" applyNumberFormat="1" applyFont="1" applyFill="1" applyBorder="1" applyAlignment="1" applyProtection="1">
      <alignment horizontal="right"/>
      <protection locked="0"/>
    </xf>
    <xf numFmtId="0" fontId="9" fillId="0" borderId="0" xfId="0" applyFont="1" applyAlignment="1">
      <alignment/>
    </xf>
    <xf numFmtId="0" fontId="35" fillId="0" borderId="0" xfId="0" applyFont="1" applyAlignment="1">
      <alignment horizontal="center" vertical="top" wrapText="1"/>
    </xf>
    <xf numFmtId="4" fontId="4" fillId="0" borderId="0" xfId="0" applyNumberFormat="1" applyFont="1" applyFill="1" applyAlignment="1">
      <alignment/>
    </xf>
    <xf numFmtId="4" fontId="1" fillId="0" borderId="0" xfId="0" applyNumberFormat="1" applyFont="1" applyFill="1" applyAlignment="1">
      <alignment/>
    </xf>
    <xf numFmtId="4" fontId="4" fillId="0" borderId="0" xfId="0" applyNumberFormat="1" applyFont="1" applyBorder="1" applyAlignment="1">
      <alignment/>
    </xf>
    <xf numFmtId="4" fontId="2" fillId="0" borderId="0" xfId="0" applyNumberFormat="1" applyFont="1" applyAlignment="1">
      <alignment horizontal="center"/>
    </xf>
    <xf numFmtId="4" fontId="3" fillId="0" borderId="0" xfId="0" applyNumberFormat="1" applyFont="1" applyFill="1" applyBorder="1" applyAlignment="1">
      <alignment horizontal="left"/>
    </xf>
    <xf numFmtId="4" fontId="4" fillId="0" borderId="0" xfId="0" applyNumberFormat="1" applyFont="1" applyBorder="1" applyAlignment="1">
      <alignment horizontal="center"/>
    </xf>
    <xf numFmtId="4" fontId="2" fillId="0" borderId="0" xfId="0" applyNumberFormat="1" applyFont="1" applyBorder="1" applyAlignment="1">
      <alignment horizontal="center"/>
    </xf>
    <xf numFmtId="4" fontId="5" fillId="0" borderId="0" xfId="0" applyNumberFormat="1" applyFont="1" applyBorder="1" applyAlignment="1">
      <alignment horizontal="center"/>
    </xf>
    <xf numFmtId="4" fontId="15" fillId="0" borderId="0" xfId="0" applyNumberFormat="1" applyFont="1" applyAlignment="1">
      <alignment horizontal="center"/>
    </xf>
    <xf numFmtId="4" fontId="5" fillId="0" borderId="0" xfId="0" applyNumberFormat="1" applyFont="1" applyAlignment="1">
      <alignment/>
    </xf>
    <xf numFmtId="4" fontId="14" fillId="0" borderId="0" xfId="0" applyNumberFormat="1" applyFont="1" applyAlignment="1">
      <alignment horizontal="center"/>
    </xf>
    <xf numFmtId="4" fontId="4" fillId="0" borderId="0" xfId="0" applyNumberFormat="1" applyFont="1" applyFill="1" applyAlignment="1">
      <alignment horizontal="left"/>
    </xf>
    <xf numFmtId="4" fontId="4" fillId="0" borderId="0" xfId="0" applyNumberFormat="1" applyFont="1" applyFill="1" applyAlignment="1">
      <alignment horizontal="center"/>
    </xf>
    <xf numFmtId="4" fontId="4" fillId="0" borderId="0" xfId="0" applyNumberFormat="1" applyFont="1" applyFill="1" applyBorder="1" applyAlignment="1">
      <alignment horizontal="left"/>
    </xf>
    <xf numFmtId="4" fontId="1" fillId="0" borderId="0" xfId="0" applyNumberFormat="1" applyFont="1" applyFill="1" applyAlignment="1">
      <alignment horizontal="center"/>
    </xf>
    <xf numFmtId="4" fontId="1" fillId="0" borderId="0" xfId="0" applyNumberFormat="1" applyFont="1" applyFill="1" applyBorder="1" applyAlignment="1">
      <alignment/>
    </xf>
    <xf numFmtId="4" fontId="1" fillId="0" borderId="0" xfId="0" applyNumberFormat="1" applyFont="1" applyFill="1" applyBorder="1" applyAlignment="1">
      <alignment horizontal="center" vertical="top"/>
    </xf>
    <xf numFmtId="4" fontId="4" fillId="0" borderId="0" xfId="0" applyNumberFormat="1" applyFont="1" applyFill="1" applyBorder="1" applyAlignment="1">
      <alignment/>
    </xf>
    <xf numFmtId="4" fontId="2" fillId="0" borderId="0" xfId="0" applyNumberFormat="1" applyFont="1" applyFill="1" applyAlignment="1">
      <alignment/>
    </xf>
    <xf numFmtId="4" fontId="6" fillId="0" borderId="0" xfId="0" applyNumberFormat="1" applyFont="1" applyFill="1" applyAlignment="1">
      <alignment/>
    </xf>
    <xf numFmtId="4" fontId="7" fillId="0" borderId="0" xfId="0" applyNumberFormat="1" applyFont="1" applyFill="1" applyAlignment="1">
      <alignment/>
    </xf>
    <xf numFmtId="4" fontId="5" fillId="0" borderId="0" xfId="0" applyNumberFormat="1" applyFont="1" applyFill="1" applyAlignment="1">
      <alignment horizontal="center" vertical="top"/>
    </xf>
    <xf numFmtId="4" fontId="5" fillId="0" borderId="0" xfId="0" applyNumberFormat="1" applyFont="1" applyFill="1" applyAlignment="1">
      <alignment vertical="top"/>
    </xf>
    <xf numFmtId="4" fontId="5" fillId="0" borderId="0" xfId="0" applyNumberFormat="1" applyFont="1" applyFill="1" applyAlignment="1">
      <alignment/>
    </xf>
    <xf numFmtId="4" fontId="1" fillId="0" borderId="0" xfId="0" applyNumberFormat="1" applyFont="1" applyAlignment="1">
      <alignment/>
    </xf>
    <xf numFmtId="0" fontId="13" fillId="0" borderId="11" xfId="0" applyFont="1" applyFill="1" applyBorder="1" applyAlignment="1">
      <alignment wrapText="1"/>
    </xf>
    <xf numFmtId="218" fontId="22" fillId="0" borderId="11" xfId="0" applyNumberFormat="1" applyFont="1" applyFill="1" applyBorder="1" applyAlignment="1">
      <alignment horizontal="center"/>
    </xf>
    <xf numFmtId="218" fontId="22" fillId="0" borderId="0" xfId="0" applyNumberFormat="1" applyFont="1" applyFill="1" applyAlignment="1">
      <alignment horizontal="center"/>
    </xf>
    <xf numFmtId="4" fontId="4" fillId="0" borderId="0" xfId="0" applyNumberFormat="1" applyFont="1" applyAlignment="1">
      <alignment/>
    </xf>
    <xf numFmtId="0" fontId="13" fillId="0" borderId="11" xfId="0" applyFont="1" applyFill="1" applyBorder="1" applyAlignment="1" applyProtection="1">
      <alignment wrapText="1"/>
      <protection/>
    </xf>
    <xf numFmtId="0" fontId="4" fillId="0" borderId="10" xfId="0" applyFont="1" applyFill="1" applyBorder="1" applyAlignment="1">
      <alignment horizontal="center" vertical="top"/>
    </xf>
    <xf numFmtId="4" fontId="4" fillId="0" borderId="0" xfId="0" applyNumberFormat="1" applyFont="1" applyFill="1" applyAlignment="1">
      <alignment/>
    </xf>
    <xf numFmtId="0" fontId="4" fillId="0" borderId="0" xfId="0" applyFont="1" applyFill="1" applyAlignment="1">
      <alignment/>
    </xf>
    <xf numFmtId="0" fontId="38" fillId="0" borderId="10" xfId="0" applyFont="1" applyFill="1" applyBorder="1" applyAlignment="1">
      <alignment horizontal="center" vertical="top"/>
    </xf>
    <xf numFmtId="4" fontId="38" fillId="0" borderId="10" xfId="0" applyNumberFormat="1" applyFont="1" applyFill="1" applyBorder="1" applyAlignment="1">
      <alignment horizontal="right" vertical="center"/>
    </xf>
    <xf numFmtId="4" fontId="38" fillId="0" borderId="0" xfId="0" applyNumberFormat="1" applyFont="1" applyFill="1" applyAlignment="1">
      <alignment/>
    </xf>
    <xf numFmtId="0" fontId="38" fillId="0" borderId="0" xfId="0" applyFont="1" applyFill="1" applyAlignment="1">
      <alignment/>
    </xf>
    <xf numFmtId="4" fontId="2" fillId="0" borderId="10" xfId="0" applyNumberFormat="1" applyFont="1" applyFill="1" applyBorder="1" applyAlignment="1" applyProtection="1">
      <alignment horizontal="right" vertical="center"/>
      <protection locked="0"/>
    </xf>
    <xf numFmtId="4" fontId="2" fillId="0" borderId="0" xfId="0" applyNumberFormat="1" applyFont="1" applyFill="1" applyAlignment="1">
      <alignment/>
    </xf>
    <xf numFmtId="0" fontId="2" fillId="0" borderId="0" xfId="0" applyFont="1" applyFill="1" applyAlignment="1">
      <alignment/>
    </xf>
    <xf numFmtId="4" fontId="38" fillId="0"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top"/>
    </xf>
    <xf numFmtId="0" fontId="17" fillId="0" borderId="17" xfId="0" applyFont="1" applyBorder="1" applyAlignment="1">
      <alignment horizontal="center" vertical="center" wrapText="1"/>
    </xf>
    <xf numFmtId="4" fontId="39" fillId="0" borderId="0" xfId="0" applyNumberFormat="1" applyFont="1" applyFill="1" applyAlignment="1">
      <alignment/>
    </xf>
    <xf numFmtId="0" fontId="39" fillId="0" borderId="0" xfId="0" applyFont="1" applyFill="1" applyAlignment="1">
      <alignment/>
    </xf>
    <xf numFmtId="4" fontId="2" fillId="0" borderId="10" xfId="0" applyNumberFormat="1" applyFont="1" applyFill="1" applyBorder="1" applyAlignment="1">
      <alignment vertical="center" wrapText="1"/>
    </xf>
    <xf numFmtId="4" fontId="38" fillId="0" borderId="0" xfId="0" applyNumberFormat="1" applyFont="1" applyFill="1" applyAlignment="1">
      <alignment vertical="center" wrapText="1"/>
    </xf>
    <xf numFmtId="0" fontId="38" fillId="0" borderId="0" xfId="0" applyFont="1" applyFill="1" applyAlignment="1">
      <alignment vertical="center" wrapText="1"/>
    </xf>
    <xf numFmtId="0" fontId="2" fillId="0" borderId="10" xfId="0" applyFont="1" applyFill="1" applyBorder="1" applyAlignment="1">
      <alignment horizontal="center" vertical="center" wrapText="1"/>
    </xf>
    <xf numFmtId="4" fontId="7" fillId="0" borderId="0" xfId="0" applyNumberFormat="1" applyFont="1" applyFill="1" applyAlignment="1">
      <alignment/>
    </xf>
    <xf numFmtId="0" fontId="7" fillId="0" borderId="0" xfId="0" applyFont="1" applyFill="1" applyAlignment="1">
      <alignment/>
    </xf>
    <xf numFmtId="0" fontId="2" fillId="0" borderId="18" xfId="0" applyFont="1" applyFill="1" applyBorder="1" applyAlignment="1">
      <alignment horizontal="center" vertical="top"/>
    </xf>
    <xf numFmtId="4" fontId="2" fillId="0" borderId="18" xfId="0" applyNumberFormat="1" applyFont="1" applyFill="1" applyBorder="1" applyAlignment="1">
      <alignment horizontal="right" vertical="center"/>
    </xf>
    <xf numFmtId="0" fontId="2" fillId="0" borderId="19" xfId="0" applyFont="1" applyFill="1" applyBorder="1" applyAlignment="1">
      <alignment horizontal="center" vertical="top"/>
    </xf>
    <xf numFmtId="4" fontId="2" fillId="0" borderId="19" xfId="0" applyNumberFormat="1" applyFont="1" applyFill="1" applyBorder="1" applyAlignment="1">
      <alignment horizontal="right" vertical="center"/>
    </xf>
    <xf numFmtId="0" fontId="38" fillId="0" borderId="10" xfId="0" applyFont="1" applyFill="1" applyBorder="1" applyAlignment="1">
      <alignment horizontal="center" vertical="center" wrapText="1"/>
    </xf>
    <xf numFmtId="4" fontId="38" fillId="0" borderId="10" xfId="0" applyNumberFormat="1" applyFont="1" applyFill="1" applyBorder="1" applyAlignment="1">
      <alignment horizontal="right" vertical="center" wrapText="1"/>
    </xf>
    <xf numFmtId="0" fontId="1" fillId="0" borderId="20" xfId="0" applyFont="1" applyFill="1" applyBorder="1" applyAlignment="1">
      <alignment horizontal="center" vertical="top" wrapText="1"/>
    </xf>
    <xf numFmtId="0" fontId="3" fillId="0" borderId="20" xfId="0" applyFont="1" applyFill="1" applyBorder="1" applyAlignment="1">
      <alignment horizontal="center" vertical="top" wrapText="1"/>
    </xf>
    <xf numFmtId="0" fontId="8" fillId="0" borderId="18" xfId="0" applyFont="1" applyFill="1" applyBorder="1" applyAlignment="1">
      <alignment horizontal="left" wrapText="1"/>
    </xf>
    <xf numFmtId="0" fontId="1" fillId="0" borderId="18" xfId="0" applyFont="1" applyFill="1" applyBorder="1" applyAlignment="1">
      <alignment horizontal="center"/>
    </xf>
    <xf numFmtId="4" fontId="1" fillId="0" borderId="18" xfId="0" applyNumberFormat="1" applyFont="1" applyFill="1" applyBorder="1" applyAlignment="1" applyProtection="1">
      <alignment horizontal="right"/>
      <protection locked="0"/>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4" fontId="35" fillId="0" borderId="19" xfId="0" applyNumberFormat="1" applyFont="1" applyFill="1" applyBorder="1" applyAlignment="1">
      <alignment horizontal="right" vertical="center" wrapText="1"/>
    </xf>
    <xf numFmtId="0" fontId="16" fillId="0" borderId="13" xfId="0" applyFont="1" applyBorder="1" applyAlignment="1">
      <alignment vertical="center" wrapText="1"/>
    </xf>
    <xf numFmtId="0" fontId="16" fillId="0" borderId="13" xfId="0" applyFont="1" applyBorder="1" applyAlignment="1">
      <alignment horizontal="center" vertical="center" wrapText="1"/>
    </xf>
    <xf numFmtId="4" fontId="1" fillId="0" borderId="20" xfId="0" applyNumberFormat="1" applyFont="1" applyFill="1" applyBorder="1" applyAlignment="1" applyProtection="1">
      <alignment horizontal="right"/>
      <protection locked="0"/>
    </xf>
    <xf numFmtId="0" fontId="36" fillId="0" borderId="23" xfId="0" applyFont="1" applyBorder="1" applyAlignment="1">
      <alignment vertical="center" wrapText="1"/>
    </xf>
    <xf numFmtId="0" fontId="36" fillId="0" borderId="23" xfId="0" applyFont="1" applyBorder="1" applyAlignment="1">
      <alignment horizontal="center" vertical="center" wrapText="1"/>
    </xf>
    <xf numFmtId="4" fontId="9" fillId="0" borderId="18" xfId="0" applyNumberFormat="1" applyFont="1" applyFill="1" applyBorder="1" applyAlignment="1" applyProtection="1">
      <alignment horizontal="right"/>
      <protection locked="0"/>
    </xf>
    <xf numFmtId="0" fontId="28" fillId="0" borderId="21" xfId="0" applyFont="1" applyBorder="1" applyAlignment="1">
      <alignment vertical="center" wrapText="1"/>
    </xf>
    <xf numFmtId="4" fontId="35" fillId="0" borderId="19" xfId="0" applyNumberFormat="1" applyFont="1" applyFill="1" applyBorder="1" applyAlignment="1" applyProtection="1">
      <alignment horizontal="right"/>
      <protection locked="0"/>
    </xf>
    <xf numFmtId="0" fontId="1" fillId="0" borderId="0" xfId="0" applyFont="1" applyFill="1" applyBorder="1" applyAlignment="1">
      <alignment wrapText="1"/>
    </xf>
    <xf numFmtId="0" fontId="3" fillId="0" borderId="15" xfId="0" applyFont="1" applyFill="1" applyBorder="1" applyAlignment="1">
      <alignment horizontal="center" vertical="top" wrapText="1"/>
    </xf>
    <xf numFmtId="0" fontId="3" fillId="0" borderId="24" xfId="0" applyFont="1" applyFill="1" applyBorder="1" applyAlignment="1">
      <alignment horizontal="center" vertical="top" wrapText="1"/>
    </xf>
    <xf numFmtId="4" fontId="1" fillId="0" borderId="15" xfId="0" applyNumberFormat="1" applyFont="1" applyFill="1" applyBorder="1" applyAlignment="1" applyProtection="1">
      <alignment horizontal="right"/>
      <protection locked="0"/>
    </xf>
    <xf numFmtId="4" fontId="1" fillId="0" borderId="24" xfId="0" applyNumberFormat="1" applyFont="1" applyFill="1" applyBorder="1" applyAlignment="1" applyProtection="1">
      <alignment horizontal="right"/>
      <protection locked="0"/>
    </xf>
    <xf numFmtId="0" fontId="4"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4" fontId="35" fillId="0" borderId="27" xfId="0" applyNumberFormat="1" applyFont="1" applyFill="1" applyBorder="1" applyAlignment="1">
      <alignment horizontal="right"/>
    </xf>
    <xf numFmtId="4" fontId="35" fillId="0" borderId="26" xfId="0" applyNumberFormat="1" applyFont="1" applyFill="1" applyBorder="1" applyAlignment="1">
      <alignment horizontal="right"/>
    </xf>
    <xf numFmtId="4" fontId="35" fillId="0" borderId="28" xfId="0" applyNumberFormat="1" applyFont="1" applyFill="1" applyBorder="1" applyAlignment="1">
      <alignment horizontal="right"/>
    </xf>
    <xf numFmtId="4" fontId="37" fillId="0" borderId="29" xfId="0" applyNumberFormat="1" applyFont="1" applyFill="1" applyBorder="1" applyAlignment="1">
      <alignment horizontal="right"/>
    </xf>
    <xf numFmtId="4" fontId="37" fillId="0" borderId="27" xfId="0" applyNumberFormat="1" applyFont="1" applyFill="1" applyBorder="1" applyAlignment="1">
      <alignment horizontal="right"/>
    </xf>
    <xf numFmtId="0" fontId="35" fillId="0" borderId="30" xfId="0" applyFont="1" applyFill="1" applyBorder="1" applyAlignment="1">
      <alignment/>
    </xf>
    <xf numFmtId="0" fontId="2" fillId="0" borderId="31" xfId="0" applyFont="1" applyFill="1" applyBorder="1" applyAlignment="1">
      <alignment horizontal="center"/>
    </xf>
    <xf numFmtId="4" fontId="2" fillId="0" borderId="31" xfId="0" applyNumberFormat="1" applyFont="1" applyFill="1" applyBorder="1" applyAlignment="1">
      <alignment horizontal="right"/>
    </xf>
    <xf numFmtId="0" fontId="2" fillId="0" borderId="32" xfId="0" applyFont="1" applyFill="1" applyBorder="1" applyAlignment="1">
      <alignment horizontal="center" vertical="top"/>
    </xf>
    <xf numFmtId="0" fontId="2" fillId="0" borderId="30" xfId="0" applyFont="1" applyFill="1" applyBorder="1" applyAlignment="1">
      <alignment horizontal="center" wrapText="1"/>
    </xf>
    <xf numFmtId="0" fontId="4" fillId="0" borderId="31" xfId="0" applyFont="1" applyFill="1" applyBorder="1" applyAlignment="1">
      <alignment horizontal="center" vertical="top"/>
    </xf>
    <xf numFmtId="4" fontId="2" fillId="0" borderId="31" xfId="0" applyNumberFormat="1" applyFont="1" applyFill="1" applyBorder="1" applyAlignment="1">
      <alignment horizontal="right" vertical="center"/>
    </xf>
    <xf numFmtId="0" fontId="1" fillId="0" borderId="20" xfId="0" applyFont="1" applyFill="1" applyBorder="1" applyAlignment="1">
      <alignment horizontal="center" vertical="top"/>
    </xf>
    <xf numFmtId="0" fontId="4" fillId="0" borderId="18"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4" fillId="0" borderId="35" xfId="0" applyFont="1" applyFill="1" applyBorder="1" applyAlignment="1">
      <alignment wrapText="1"/>
    </xf>
    <xf numFmtId="4" fontId="2" fillId="0" borderId="36" xfId="0" applyNumberFormat="1" applyFont="1" applyFill="1" applyBorder="1" applyAlignment="1">
      <alignment horizontal="right" vertical="center"/>
    </xf>
    <xf numFmtId="0" fontId="4" fillId="0" borderId="37" xfId="0" applyFont="1" applyFill="1" applyBorder="1" applyAlignment="1">
      <alignment wrapText="1"/>
    </xf>
    <xf numFmtId="4" fontId="2" fillId="0" borderId="38" xfId="0" applyNumberFormat="1" applyFont="1" applyFill="1" applyBorder="1" applyAlignment="1">
      <alignment horizontal="right" vertical="center"/>
    </xf>
    <xf numFmtId="0" fontId="6" fillId="0" borderId="37" xfId="0" applyFont="1" applyFill="1" applyBorder="1" applyAlignment="1">
      <alignment wrapText="1"/>
    </xf>
    <xf numFmtId="0" fontId="9" fillId="0" borderId="37" xfId="0" applyFont="1" applyFill="1" applyBorder="1" applyAlignment="1">
      <alignment wrapText="1"/>
    </xf>
    <xf numFmtId="0" fontId="4" fillId="0" borderId="37" xfId="0" applyFont="1" applyFill="1" applyBorder="1" applyAlignment="1">
      <alignment wrapText="1"/>
    </xf>
    <xf numFmtId="0" fontId="2" fillId="0" borderId="39" xfId="0" applyFont="1" applyFill="1" applyBorder="1" applyAlignment="1">
      <alignment horizontal="center" wrapText="1"/>
    </xf>
    <xf numFmtId="0" fontId="2" fillId="0" borderId="35" xfId="0" applyFont="1" applyFill="1" applyBorder="1" applyAlignment="1">
      <alignment wrapText="1"/>
    </xf>
    <xf numFmtId="0" fontId="38" fillId="0" borderId="37" xfId="0" applyFont="1" applyFill="1" applyBorder="1" applyAlignment="1">
      <alignment wrapText="1"/>
    </xf>
    <xf numFmtId="4" fontId="38" fillId="0" borderId="38" xfId="0" applyNumberFormat="1" applyFont="1" applyFill="1" applyBorder="1" applyAlignment="1">
      <alignment horizontal="right" vertical="center"/>
    </xf>
    <xf numFmtId="0" fontId="4" fillId="0" borderId="37" xfId="0" applyFont="1" applyFill="1" applyBorder="1" applyAlignment="1">
      <alignment horizontal="left" wrapText="1"/>
    </xf>
    <xf numFmtId="4" fontId="4" fillId="0" borderId="38" xfId="0" applyNumberFormat="1" applyFont="1" applyFill="1" applyBorder="1" applyAlignment="1">
      <alignment horizontal="right" vertical="center"/>
    </xf>
    <xf numFmtId="0" fontId="2" fillId="0" borderId="37" xfId="0" applyFont="1" applyFill="1" applyBorder="1" applyAlignment="1">
      <alignment horizontal="left" wrapText="1"/>
    </xf>
    <xf numFmtId="4" fontId="4" fillId="0" borderId="38" xfId="0" applyNumberFormat="1" applyFont="1" applyFill="1" applyBorder="1" applyAlignment="1">
      <alignment horizontal="right" vertical="center"/>
    </xf>
    <xf numFmtId="0" fontId="1" fillId="0" borderId="37" xfId="0" applyFont="1" applyFill="1" applyBorder="1" applyAlignment="1">
      <alignment wrapText="1"/>
    </xf>
    <xf numFmtId="0" fontId="37" fillId="0" borderId="37" xfId="0" applyFont="1" applyFill="1" applyBorder="1" applyAlignment="1">
      <alignment vertical="center" wrapText="1"/>
    </xf>
    <xf numFmtId="4" fontId="38" fillId="0" borderId="38" xfId="0" applyNumberFormat="1" applyFont="1" applyFill="1" applyBorder="1" applyAlignment="1">
      <alignment horizontal="right" vertical="center" wrapText="1"/>
    </xf>
    <xf numFmtId="0" fontId="2" fillId="0" borderId="37" xfId="0" applyFont="1" applyFill="1" applyBorder="1" applyAlignment="1">
      <alignment wrapText="1"/>
    </xf>
    <xf numFmtId="4" fontId="2" fillId="0" borderId="38" xfId="0" applyNumberFormat="1" applyFont="1" applyFill="1" applyBorder="1" applyAlignment="1" applyProtection="1">
      <alignment horizontal="right" vertical="center"/>
      <protection locked="0"/>
    </xf>
    <xf numFmtId="0" fontId="1" fillId="0" borderId="37" xfId="0" applyFont="1" applyFill="1" applyBorder="1" applyAlignment="1">
      <alignment vertical="top" wrapText="1"/>
    </xf>
    <xf numFmtId="0" fontId="2" fillId="0" borderId="37" xfId="0" applyFont="1" applyFill="1" applyBorder="1" applyAlignment="1">
      <alignment wrapText="1"/>
    </xf>
    <xf numFmtId="0" fontId="2" fillId="0" borderId="40" xfId="0" applyFont="1" applyFill="1" applyBorder="1" applyAlignment="1">
      <alignment horizontal="center" wrapText="1"/>
    </xf>
    <xf numFmtId="4" fontId="2" fillId="0" borderId="41" xfId="0" applyNumberFormat="1" applyFont="1" applyFill="1" applyBorder="1" applyAlignment="1">
      <alignment horizontal="right" vertical="center"/>
    </xf>
    <xf numFmtId="0" fontId="37" fillId="0" borderId="37" xfId="0" applyFont="1" applyFill="1" applyBorder="1" applyAlignment="1">
      <alignment vertical="top" wrapText="1"/>
    </xf>
    <xf numFmtId="0" fontId="2" fillId="0" borderId="37" xfId="0" applyFont="1" applyFill="1" applyBorder="1" applyAlignment="1">
      <alignment vertical="center" wrapText="1"/>
    </xf>
    <xf numFmtId="4" fontId="2" fillId="0" borderId="38" xfId="0" applyNumberFormat="1" applyFont="1" applyFill="1" applyBorder="1" applyAlignment="1">
      <alignment vertical="center" wrapText="1"/>
    </xf>
    <xf numFmtId="0" fontId="37" fillId="0" borderId="37" xfId="0" applyFont="1" applyFill="1" applyBorder="1" applyAlignment="1">
      <alignment wrapText="1"/>
    </xf>
    <xf numFmtId="0" fontId="38" fillId="0" borderId="42" xfId="0" applyFont="1" applyFill="1" applyBorder="1" applyAlignment="1">
      <alignment wrapText="1"/>
    </xf>
    <xf numFmtId="0" fontId="38" fillId="0" borderId="43" xfId="0" applyFont="1" applyFill="1" applyBorder="1" applyAlignment="1">
      <alignment horizontal="center" vertical="top"/>
    </xf>
    <xf numFmtId="4" fontId="38" fillId="0" borderId="43" xfId="0" applyNumberFormat="1" applyFont="1" applyFill="1" applyBorder="1" applyAlignment="1" applyProtection="1">
      <alignment horizontal="right" vertical="center"/>
      <protection locked="0"/>
    </xf>
    <xf numFmtId="4" fontId="38" fillId="0" borderId="44" xfId="0" applyNumberFormat="1" applyFont="1" applyFill="1" applyBorder="1" applyAlignment="1">
      <alignment horizontal="right" vertical="center"/>
    </xf>
    <xf numFmtId="0" fontId="6" fillId="0" borderId="42" xfId="0" applyFont="1" applyFill="1" applyBorder="1" applyAlignment="1">
      <alignment wrapText="1"/>
    </xf>
    <xf numFmtId="0" fontId="4" fillId="0" borderId="43" xfId="0" applyFont="1" applyFill="1" applyBorder="1" applyAlignment="1">
      <alignment horizontal="center" vertical="top"/>
    </xf>
    <xf numFmtId="4" fontId="4" fillId="0" borderId="43" xfId="0" applyNumberFormat="1" applyFont="1" applyFill="1" applyBorder="1" applyAlignment="1">
      <alignment horizontal="right" vertical="center"/>
    </xf>
    <xf numFmtId="4" fontId="4" fillId="0" borderId="43" xfId="0" applyNumberFormat="1" applyFont="1" applyFill="1" applyBorder="1" applyAlignment="1" applyProtection="1">
      <alignment horizontal="right" vertical="center"/>
      <protection locked="0"/>
    </xf>
    <xf numFmtId="4" fontId="2" fillId="0" borderId="44" xfId="0" applyNumberFormat="1" applyFont="1" applyFill="1" applyBorder="1" applyAlignment="1">
      <alignment horizontal="right" vertical="center"/>
    </xf>
    <xf numFmtId="4" fontId="9" fillId="0" borderId="0" xfId="0" applyNumberFormat="1" applyFont="1" applyAlignment="1">
      <alignment/>
    </xf>
    <xf numFmtId="0" fontId="28" fillId="0" borderId="0" xfId="0" applyFont="1" applyAlignment="1">
      <alignment/>
    </xf>
    <xf numFmtId="4" fontId="18" fillId="0" borderId="23" xfId="0" applyNumberFormat="1" applyFont="1" applyBorder="1" applyAlignment="1">
      <alignment horizontal="right" vertical="center" wrapText="1"/>
    </xf>
    <xf numFmtId="4" fontId="17" fillId="0" borderId="12" xfId="0" applyNumberFormat="1" applyFont="1" applyBorder="1" applyAlignment="1">
      <alignment horizontal="right" vertical="center" wrapText="1"/>
    </xf>
    <xf numFmtId="4" fontId="17" fillId="0" borderId="12" xfId="0" applyNumberFormat="1" applyFont="1" applyBorder="1" applyAlignment="1" applyProtection="1">
      <alignment horizontal="right" vertical="center" wrapText="1"/>
      <protection locked="0"/>
    </xf>
    <xf numFmtId="4" fontId="30" fillId="0" borderId="22" xfId="0" applyNumberFormat="1" applyFont="1" applyBorder="1" applyAlignment="1">
      <alignment horizontal="right" vertical="center" wrapText="1"/>
    </xf>
    <xf numFmtId="0" fontId="40" fillId="0" borderId="0" xfId="0" applyFont="1" applyAlignment="1">
      <alignment/>
    </xf>
    <xf numFmtId="4" fontId="30" fillId="0" borderId="45" xfId="0" applyNumberFormat="1" applyFont="1" applyBorder="1" applyAlignment="1">
      <alignment horizontal="right" vertical="center" wrapText="1"/>
    </xf>
    <xf numFmtId="4" fontId="18" fillId="0" borderId="12" xfId="0" applyNumberFormat="1" applyFont="1" applyBorder="1" applyAlignment="1">
      <alignment horizontal="right" vertical="center" wrapText="1"/>
    </xf>
    <xf numFmtId="4" fontId="30" fillId="0" borderId="12" xfId="0" applyNumberFormat="1" applyFont="1" applyBorder="1" applyAlignment="1">
      <alignment horizontal="right" vertical="center" wrapText="1"/>
    </xf>
    <xf numFmtId="4" fontId="30" fillId="0" borderId="12" xfId="0" applyNumberFormat="1" applyFont="1" applyBorder="1" applyAlignment="1" applyProtection="1">
      <alignment horizontal="right" vertical="center" wrapText="1"/>
      <protection locked="0"/>
    </xf>
    <xf numFmtId="4" fontId="19" fillId="0" borderId="12" xfId="0" applyNumberFormat="1" applyFont="1" applyBorder="1" applyAlignment="1">
      <alignment horizontal="right" vertical="center" wrapText="1"/>
    </xf>
    <xf numFmtId="0" fontId="36" fillId="0" borderId="0" xfId="0" applyFont="1" applyAlignment="1">
      <alignment/>
    </xf>
    <xf numFmtId="4" fontId="30" fillId="0" borderId="13" xfId="0" applyNumberFormat="1" applyFont="1" applyBorder="1" applyAlignment="1">
      <alignment horizontal="right" vertical="center" wrapText="1"/>
    </xf>
    <xf numFmtId="0" fontId="18"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8" fillId="0" borderId="48" xfId="0" applyFont="1" applyBorder="1" applyAlignment="1">
      <alignment horizontal="center" vertical="center" wrapText="1"/>
    </xf>
    <xf numFmtId="0" fontId="19" fillId="0" borderId="48" xfId="0" applyFont="1" applyBorder="1" applyAlignment="1">
      <alignment horizontal="center" vertical="center" wrapText="1"/>
    </xf>
    <xf numFmtId="0" fontId="30" fillId="0" borderId="14" xfId="0" applyFont="1" applyBorder="1" applyAlignment="1">
      <alignment horizontal="center" vertical="center" wrapText="1"/>
    </xf>
    <xf numFmtId="4" fontId="18" fillId="0" borderId="49" xfId="0" applyNumberFormat="1" applyFont="1" applyBorder="1" applyAlignment="1">
      <alignment horizontal="right" vertical="center" wrapText="1"/>
    </xf>
    <xf numFmtId="4" fontId="30" fillId="0" borderId="50" xfId="0" applyNumberFormat="1" applyFont="1" applyBorder="1" applyAlignment="1">
      <alignment horizontal="right" vertical="center" wrapText="1"/>
    </xf>
    <xf numFmtId="4" fontId="30" fillId="0" borderId="51" xfId="0" applyNumberFormat="1" applyFont="1" applyBorder="1" applyAlignment="1">
      <alignment horizontal="right" vertical="center" wrapText="1"/>
    </xf>
    <xf numFmtId="4" fontId="17" fillId="0" borderId="51" xfId="0" applyNumberFormat="1" applyFont="1" applyBorder="1" applyAlignment="1">
      <alignment horizontal="right" vertical="center" wrapText="1"/>
    </xf>
    <xf numFmtId="4" fontId="19" fillId="0" borderId="51" xfId="0" applyNumberFormat="1" applyFont="1" applyBorder="1" applyAlignment="1">
      <alignment horizontal="right" vertical="center" wrapText="1"/>
    </xf>
    <xf numFmtId="4" fontId="30" fillId="0" borderId="17" xfId="0" applyNumberFormat="1" applyFont="1" applyBorder="1" applyAlignment="1">
      <alignment horizontal="right" vertical="center" wrapText="1"/>
    </xf>
    <xf numFmtId="4" fontId="18" fillId="0" borderId="51" xfId="0" applyNumberFormat="1" applyFont="1" applyBorder="1" applyAlignment="1">
      <alignment horizontal="right" vertical="center" wrapText="1"/>
    </xf>
    <xf numFmtId="4" fontId="18" fillId="0" borderId="52" xfId="0" applyNumberFormat="1" applyFont="1" applyBorder="1" applyAlignment="1">
      <alignment horizontal="right" vertical="center" wrapText="1"/>
    </xf>
    <xf numFmtId="4" fontId="30" fillId="0" borderId="28" xfId="0" applyNumberFormat="1" applyFont="1" applyBorder="1" applyAlignment="1">
      <alignment horizontal="right" vertical="center" wrapText="1"/>
    </xf>
    <xf numFmtId="4" fontId="30" fillId="0" borderId="53" xfId="0" applyNumberFormat="1" applyFont="1" applyBorder="1" applyAlignment="1">
      <alignment horizontal="right" vertical="center" wrapText="1"/>
    </xf>
    <xf numFmtId="4" fontId="17" fillId="0" borderId="53" xfId="0" applyNumberFormat="1" applyFont="1" applyBorder="1" applyAlignment="1">
      <alignment horizontal="right" vertical="center" wrapText="1"/>
    </xf>
    <xf numFmtId="4" fontId="19" fillId="0" borderId="53" xfId="0" applyNumberFormat="1" applyFont="1" applyBorder="1" applyAlignment="1">
      <alignment horizontal="right" vertical="center" wrapText="1"/>
    </xf>
    <xf numFmtId="4" fontId="30" fillId="0" borderId="54" xfId="0" applyNumberFormat="1" applyFont="1" applyBorder="1" applyAlignment="1">
      <alignment horizontal="right" vertical="center" wrapText="1"/>
    </xf>
    <xf numFmtId="4" fontId="18" fillId="0" borderId="53" xfId="0" applyNumberFormat="1" applyFont="1" applyBorder="1" applyAlignment="1">
      <alignment horizontal="right" vertical="center" wrapText="1"/>
    </xf>
    <xf numFmtId="4" fontId="30" fillId="0" borderId="55" xfId="0" applyNumberFormat="1" applyFont="1" applyBorder="1" applyAlignment="1">
      <alignment horizontal="right" vertical="center" wrapText="1"/>
    </xf>
    <xf numFmtId="0" fontId="16" fillId="0" borderId="11" xfId="0" applyFont="1" applyBorder="1" applyAlignment="1">
      <alignment/>
    </xf>
    <xf numFmtId="4" fontId="18" fillId="0" borderId="56" xfId="0" applyNumberFormat="1" applyFont="1" applyBorder="1" applyAlignment="1">
      <alignment horizontal="right" vertical="center" wrapText="1"/>
    </xf>
    <xf numFmtId="0" fontId="30" fillId="0" borderId="57" xfId="0" applyFont="1" applyBorder="1" applyAlignment="1">
      <alignment horizontal="center" vertical="center" wrapText="1"/>
    </xf>
    <xf numFmtId="4" fontId="30" fillId="0" borderId="58" xfId="0" applyNumberFormat="1" applyFont="1" applyBorder="1" applyAlignment="1">
      <alignment horizontal="right" vertical="center" wrapText="1"/>
    </xf>
    <xf numFmtId="0" fontId="18" fillId="0" borderId="59" xfId="0" applyFont="1" applyBorder="1" applyAlignment="1">
      <alignment horizontal="left" vertical="center" wrapText="1"/>
    </xf>
    <xf numFmtId="0" fontId="30" fillId="0" borderId="60" xfId="0" applyFont="1" applyBorder="1" applyAlignment="1">
      <alignment horizontal="left" vertical="center" wrapText="1"/>
    </xf>
    <xf numFmtId="4" fontId="30" fillId="0" borderId="61" xfId="0" applyNumberFormat="1" applyFont="1" applyBorder="1" applyAlignment="1">
      <alignment horizontal="right" vertical="center" wrapText="1"/>
    </xf>
    <xf numFmtId="0" fontId="17" fillId="0" borderId="60" xfId="0" applyFont="1" applyBorder="1" applyAlignment="1">
      <alignment horizontal="left" vertical="center" wrapText="1"/>
    </xf>
    <xf numFmtId="4" fontId="17" fillId="0" borderId="61" xfId="0" applyNumberFormat="1" applyFont="1" applyBorder="1" applyAlignment="1" applyProtection="1">
      <alignment horizontal="right" vertical="center" wrapText="1"/>
      <protection locked="0"/>
    </xf>
    <xf numFmtId="0" fontId="19" fillId="0" borderId="60" xfId="0" applyFont="1" applyBorder="1" applyAlignment="1">
      <alignment horizontal="left" vertical="center" wrapText="1"/>
    </xf>
    <xf numFmtId="4" fontId="19" fillId="0" borderId="61" xfId="0" applyNumberFormat="1" applyFont="1" applyBorder="1" applyAlignment="1">
      <alignment horizontal="right" vertical="center" wrapText="1"/>
    </xf>
    <xf numFmtId="4" fontId="17" fillId="0" borderId="61" xfId="0" applyNumberFormat="1" applyFont="1" applyBorder="1" applyAlignment="1">
      <alignment horizontal="right" vertical="center" wrapText="1"/>
    </xf>
    <xf numFmtId="0" fontId="30" fillId="0" borderId="62" xfId="0" applyFont="1" applyBorder="1" applyAlignment="1">
      <alignment horizontal="left" vertical="center" wrapText="1"/>
    </xf>
    <xf numFmtId="4" fontId="30" fillId="0" borderId="63" xfId="0" applyNumberFormat="1" applyFont="1" applyBorder="1" applyAlignment="1">
      <alignment horizontal="right" vertical="center" wrapText="1"/>
    </xf>
    <xf numFmtId="4" fontId="30" fillId="0" borderId="61" xfId="0" applyNumberFormat="1" applyFont="1" applyBorder="1" applyAlignment="1" applyProtection="1">
      <alignment horizontal="right" vertical="center" wrapText="1"/>
      <protection locked="0"/>
    </xf>
    <xf numFmtId="0" fontId="18" fillId="0" borderId="60" xfId="0" applyFont="1" applyBorder="1" applyAlignment="1">
      <alignment horizontal="left" vertical="center" wrapText="1"/>
    </xf>
    <xf numFmtId="4" fontId="18" fillId="0" borderId="61" xfId="0" applyNumberFormat="1" applyFont="1" applyBorder="1" applyAlignment="1">
      <alignment horizontal="right" vertical="center" wrapText="1"/>
    </xf>
    <xf numFmtId="0" fontId="30" fillId="0" borderId="64" xfId="0" applyFont="1" applyBorder="1" applyAlignment="1">
      <alignment horizontal="left" vertical="center" wrapText="1"/>
    </xf>
    <xf numFmtId="0" fontId="30" fillId="0" borderId="65" xfId="0" applyFont="1" applyBorder="1" applyAlignment="1">
      <alignment horizontal="center" vertical="center" wrapText="1"/>
    </xf>
    <xf numFmtId="4" fontId="30" fillId="0" borderId="66" xfId="0" applyNumberFormat="1" applyFont="1" applyBorder="1" applyAlignment="1" applyProtection="1">
      <alignment horizontal="right" vertical="center" wrapText="1"/>
      <protection locked="0"/>
    </xf>
    <xf numFmtId="4" fontId="30" fillId="0" borderId="67" xfId="0" applyNumberFormat="1" applyFont="1" applyBorder="1" applyAlignment="1" applyProtection="1">
      <alignment horizontal="right" vertical="center" wrapText="1"/>
      <protection locked="0"/>
    </xf>
    <xf numFmtId="0" fontId="30" fillId="0" borderId="68" xfId="0" applyFont="1" applyBorder="1" applyAlignment="1">
      <alignment horizontal="center" vertical="center" wrapText="1"/>
    </xf>
    <xf numFmtId="0" fontId="30" fillId="0" borderId="69" xfId="0" applyFont="1" applyBorder="1" applyAlignment="1">
      <alignment horizontal="center" vertical="center" wrapText="1"/>
    </xf>
    <xf numFmtId="4" fontId="30" fillId="0" borderId="70" xfId="0" applyNumberFormat="1" applyFont="1" applyBorder="1" applyAlignment="1">
      <alignment horizontal="right" vertical="center" wrapText="1"/>
    </xf>
    <xf numFmtId="4" fontId="30" fillId="0" borderId="71" xfId="0" applyNumberFormat="1" applyFont="1" applyBorder="1" applyAlignment="1">
      <alignment horizontal="right" vertical="center" wrapText="1"/>
    </xf>
    <xf numFmtId="4" fontId="30" fillId="0" borderId="72" xfId="0" applyNumberFormat="1" applyFont="1" applyBorder="1" applyAlignment="1">
      <alignment horizontal="right" vertical="center" wrapText="1"/>
    </xf>
    <xf numFmtId="4" fontId="30" fillId="0" borderId="73" xfId="0" applyNumberFormat="1" applyFont="1" applyBorder="1" applyAlignment="1">
      <alignment horizontal="right"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wrapText="1"/>
    </xf>
    <xf numFmtId="4" fontId="18" fillId="0" borderId="76" xfId="0" applyNumberFormat="1" applyFont="1" applyBorder="1" applyAlignment="1">
      <alignment horizontal="right" vertical="center" wrapText="1"/>
    </xf>
    <xf numFmtId="4" fontId="18" fillId="0" borderId="77" xfId="0" applyNumberFormat="1" applyFont="1" applyBorder="1" applyAlignment="1">
      <alignment horizontal="right" vertical="center" wrapText="1"/>
    </xf>
    <xf numFmtId="4" fontId="18" fillId="0" borderId="78" xfId="0" applyNumberFormat="1" applyFont="1" applyBorder="1" applyAlignment="1">
      <alignment horizontal="right" vertical="center" wrapText="1"/>
    </xf>
    <xf numFmtId="4" fontId="18" fillId="0" borderId="79" xfId="0" applyNumberFormat="1" applyFont="1" applyBorder="1" applyAlignment="1">
      <alignment horizontal="right"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80" xfId="0" applyFont="1" applyBorder="1" applyAlignment="1">
      <alignment vertical="center" wrapText="1"/>
    </xf>
    <xf numFmtId="0" fontId="17" fillId="0" borderId="81" xfId="0" applyFont="1" applyBorder="1" applyAlignment="1">
      <alignment horizontal="center" vertical="center" wrapText="1"/>
    </xf>
    <xf numFmtId="4" fontId="17" fillId="0" borderId="82" xfId="0" applyNumberFormat="1" applyFont="1" applyBorder="1" applyAlignment="1">
      <alignment horizontal="right" vertical="center" wrapText="1"/>
    </xf>
    <xf numFmtId="4" fontId="17" fillId="0" borderId="83" xfId="0" applyNumberFormat="1" applyFont="1" applyBorder="1" applyAlignment="1">
      <alignment horizontal="right" vertical="center" wrapText="1"/>
    </xf>
    <xf numFmtId="4" fontId="17" fillId="0" borderId="84" xfId="0" applyNumberFormat="1" applyFont="1" applyBorder="1" applyAlignment="1">
      <alignment horizontal="right" vertical="center" wrapText="1"/>
    </xf>
    <xf numFmtId="4" fontId="17" fillId="0" borderId="85" xfId="0" applyNumberFormat="1" applyFont="1" applyBorder="1" applyAlignment="1">
      <alignment horizontal="right" vertical="center" wrapText="1"/>
    </xf>
    <xf numFmtId="4" fontId="17" fillId="0" borderId="51" xfId="0" applyNumberFormat="1" applyFont="1" applyBorder="1" applyAlignment="1" applyProtection="1">
      <alignment horizontal="right" vertical="center" wrapText="1"/>
      <protection locked="0"/>
    </xf>
    <xf numFmtId="4" fontId="30" fillId="0" borderId="51" xfId="0" applyNumberFormat="1" applyFont="1" applyBorder="1" applyAlignment="1" applyProtection="1">
      <alignment horizontal="right" vertical="center" wrapText="1"/>
      <protection locked="0"/>
    </xf>
    <xf numFmtId="4" fontId="30" fillId="0" borderId="86" xfId="0" applyNumberFormat="1" applyFont="1" applyBorder="1" applyAlignment="1" applyProtection="1">
      <alignment horizontal="right" vertical="center" wrapText="1"/>
      <protection locked="0"/>
    </xf>
    <xf numFmtId="4" fontId="18" fillId="0" borderId="87" xfId="0" applyNumberFormat="1" applyFont="1" applyBorder="1" applyAlignment="1">
      <alignment horizontal="right" vertical="center" wrapText="1"/>
    </xf>
    <xf numFmtId="4" fontId="17" fillId="0" borderId="88" xfId="0" applyNumberFormat="1" applyFont="1" applyBorder="1" applyAlignment="1">
      <alignment horizontal="right" vertical="center" wrapText="1"/>
    </xf>
    <xf numFmtId="4" fontId="30" fillId="0" borderId="89" xfId="0" applyNumberFormat="1" applyFont="1" applyBorder="1" applyAlignment="1">
      <alignment horizontal="right" vertical="center" wrapText="1"/>
    </xf>
    <xf numFmtId="4" fontId="18" fillId="0" borderId="90" xfId="0" applyNumberFormat="1" applyFont="1" applyBorder="1" applyAlignment="1">
      <alignment horizontal="right" vertical="center" wrapText="1"/>
    </xf>
    <xf numFmtId="4" fontId="30" fillId="0" borderId="91" xfId="0" applyNumberFormat="1" applyFont="1" applyBorder="1" applyAlignment="1">
      <alignment horizontal="right" vertical="center" wrapText="1"/>
    </xf>
    <xf numFmtId="4" fontId="17" fillId="0" borderId="91" xfId="0" applyNumberFormat="1" applyFont="1" applyBorder="1" applyAlignment="1">
      <alignment horizontal="right" vertical="center" wrapText="1"/>
    </xf>
    <xf numFmtId="4" fontId="19" fillId="0" borderId="91" xfId="0" applyNumberFormat="1" applyFont="1" applyBorder="1" applyAlignment="1">
      <alignment horizontal="right" vertical="center" wrapText="1"/>
    </xf>
    <xf numFmtId="4" fontId="30" fillId="0" borderId="92" xfId="0" applyNumberFormat="1" applyFont="1" applyBorder="1" applyAlignment="1">
      <alignment horizontal="right" vertical="center" wrapText="1"/>
    </xf>
    <xf numFmtId="4" fontId="30" fillId="0" borderId="93" xfId="0" applyNumberFormat="1" applyFont="1" applyBorder="1" applyAlignment="1">
      <alignment horizontal="right" vertical="center" wrapText="1"/>
    </xf>
    <xf numFmtId="4" fontId="18" fillId="0" borderId="91" xfId="0" applyNumberFormat="1" applyFont="1" applyBorder="1" applyAlignment="1">
      <alignment horizontal="right" vertical="center" wrapText="1"/>
    </xf>
    <xf numFmtId="0" fontId="17" fillId="0" borderId="94" xfId="0" applyFont="1" applyBorder="1" applyAlignment="1">
      <alignment horizontal="center" vertical="center" wrapText="1"/>
    </xf>
    <xf numFmtId="0" fontId="17" fillId="0" borderId="83" xfId="0" applyFont="1" applyBorder="1" applyAlignment="1">
      <alignment horizontal="center" vertical="center" wrapText="1"/>
    </xf>
    <xf numFmtId="4" fontId="18" fillId="0" borderId="95" xfId="0" applyNumberFormat="1" applyFont="1" applyBorder="1" applyAlignment="1">
      <alignment horizontal="right" vertical="center" wrapText="1"/>
    </xf>
    <xf numFmtId="4" fontId="30" fillId="0" borderId="96" xfId="0" applyNumberFormat="1" applyFont="1" applyBorder="1" applyAlignment="1">
      <alignment horizontal="right" vertical="center" wrapText="1"/>
    </xf>
    <xf numFmtId="0" fontId="17" fillId="0" borderId="97" xfId="0" applyFont="1" applyBorder="1" applyAlignment="1">
      <alignment horizontal="center" vertical="center" wrapText="1"/>
    </xf>
    <xf numFmtId="4" fontId="18" fillId="0" borderId="98" xfId="0" applyNumberFormat="1" applyFont="1" applyBorder="1" applyAlignment="1">
      <alignment horizontal="right" vertical="center" wrapText="1"/>
    </xf>
    <xf numFmtId="4" fontId="17" fillId="0" borderId="97" xfId="0" applyNumberFormat="1" applyFont="1" applyBorder="1" applyAlignment="1">
      <alignment horizontal="right" vertical="center" wrapText="1"/>
    </xf>
    <xf numFmtId="4" fontId="30" fillId="0" borderId="99" xfId="0" applyNumberFormat="1" applyFont="1" applyBorder="1" applyAlignment="1">
      <alignment horizontal="right" vertical="center" wrapText="1"/>
    </xf>
    <xf numFmtId="4" fontId="18" fillId="0" borderId="100" xfId="0" applyNumberFormat="1" applyFont="1" applyBorder="1" applyAlignment="1">
      <alignment horizontal="right" vertical="center" wrapText="1"/>
    </xf>
    <xf numFmtId="4" fontId="30" fillId="0" borderId="101" xfId="0" applyNumberFormat="1" applyFont="1" applyBorder="1" applyAlignment="1">
      <alignment horizontal="right" vertical="center" wrapText="1"/>
    </xf>
    <xf numFmtId="4" fontId="17" fillId="0" borderId="101" xfId="0" applyNumberFormat="1" applyFont="1" applyBorder="1" applyAlignment="1" applyProtection="1">
      <alignment horizontal="right" vertical="center" wrapText="1"/>
      <protection locked="0"/>
    </xf>
    <xf numFmtId="4" fontId="19" fillId="0" borderId="101" xfId="0" applyNumberFormat="1" applyFont="1" applyBorder="1" applyAlignment="1">
      <alignment horizontal="right" vertical="center" wrapText="1"/>
    </xf>
    <xf numFmtId="4" fontId="17" fillId="0" borderId="101" xfId="0" applyNumberFormat="1" applyFont="1" applyBorder="1" applyAlignment="1">
      <alignment horizontal="right" vertical="center" wrapText="1"/>
    </xf>
    <xf numFmtId="4" fontId="30" fillId="0" borderId="102" xfId="0" applyNumberFormat="1" applyFont="1" applyBorder="1" applyAlignment="1">
      <alignment horizontal="right" vertical="center" wrapText="1"/>
    </xf>
    <xf numFmtId="4" fontId="30" fillId="0" borderId="101" xfId="0" applyNumberFormat="1" applyFont="1" applyBorder="1" applyAlignment="1" applyProtection="1">
      <alignment horizontal="right" vertical="center" wrapText="1"/>
      <protection locked="0"/>
    </xf>
    <xf numFmtId="4" fontId="18" fillId="0" borderId="101" xfId="0" applyNumberFormat="1" applyFont="1" applyBorder="1" applyAlignment="1">
      <alignment horizontal="right" vertical="center" wrapText="1"/>
    </xf>
    <xf numFmtId="4" fontId="30" fillId="0" borderId="103" xfId="0" applyNumberFormat="1" applyFont="1" applyBorder="1" applyAlignment="1" applyProtection="1">
      <alignment horizontal="right" vertical="center" wrapText="1"/>
      <protection locked="0"/>
    </xf>
    <xf numFmtId="0" fontId="17" fillId="0" borderId="63" xfId="0" applyFont="1" applyBorder="1" applyAlignment="1">
      <alignment horizontal="justify" vertical="center" wrapText="1"/>
    </xf>
    <xf numFmtId="0" fontId="41" fillId="0" borderId="0" xfId="0" applyFont="1" applyAlignment="1">
      <alignment/>
    </xf>
    <xf numFmtId="0" fontId="42" fillId="0" borderId="0" xfId="0" applyFont="1" applyAlignment="1">
      <alignment/>
    </xf>
    <xf numFmtId="0" fontId="17" fillId="0" borderId="104" xfId="0" applyFont="1" applyBorder="1" applyAlignment="1">
      <alignment horizontal="center" vertical="center" wrapText="1"/>
    </xf>
    <xf numFmtId="0" fontId="17" fillId="0" borderId="105" xfId="0" applyFont="1" applyBorder="1" applyAlignment="1">
      <alignment horizontal="center" vertical="center" wrapText="1"/>
    </xf>
    <xf numFmtId="0" fontId="17" fillId="0" borderId="0" xfId="0" applyFont="1" applyBorder="1" applyAlignment="1">
      <alignment horizontal="center" vertical="center" wrapText="1"/>
    </xf>
    <xf numFmtId="4" fontId="18" fillId="0" borderId="106" xfId="0" applyNumberFormat="1" applyFont="1" applyBorder="1" applyAlignment="1">
      <alignment horizontal="right" vertical="center" wrapText="1"/>
    </xf>
    <xf numFmtId="4" fontId="17" fillId="0" borderId="0" xfId="0" applyNumberFormat="1" applyFont="1" applyBorder="1" applyAlignment="1">
      <alignment horizontal="right" vertical="center" wrapText="1"/>
    </xf>
    <xf numFmtId="4" fontId="30" fillId="0" borderId="107" xfId="0" applyNumberFormat="1" applyFont="1" applyBorder="1" applyAlignment="1">
      <alignment horizontal="right" vertical="center" wrapText="1"/>
    </xf>
    <xf numFmtId="4" fontId="18" fillId="0" borderId="108" xfId="0" applyNumberFormat="1" applyFont="1" applyBorder="1" applyAlignment="1">
      <alignment horizontal="right" vertical="center" wrapText="1"/>
    </xf>
    <xf numFmtId="4" fontId="30" fillId="0" borderId="109" xfId="0" applyNumberFormat="1" applyFont="1" applyBorder="1" applyAlignment="1">
      <alignment horizontal="right" vertical="center" wrapText="1"/>
    </xf>
    <xf numFmtId="4" fontId="17" fillId="0" borderId="109" xfId="0" applyNumberFormat="1" applyFont="1" applyBorder="1" applyAlignment="1" applyProtection="1">
      <alignment horizontal="right" vertical="center" wrapText="1"/>
      <protection locked="0"/>
    </xf>
    <xf numFmtId="4" fontId="19" fillId="0" borderId="109" xfId="0" applyNumberFormat="1" applyFont="1" applyBorder="1" applyAlignment="1">
      <alignment horizontal="right" vertical="center" wrapText="1"/>
    </xf>
    <xf numFmtId="4" fontId="17" fillId="0" borderId="109" xfId="0" applyNumberFormat="1" applyFont="1" applyBorder="1" applyAlignment="1">
      <alignment horizontal="right" vertical="center" wrapText="1"/>
    </xf>
    <xf numFmtId="4" fontId="30" fillId="0" borderId="110" xfId="0" applyNumberFormat="1" applyFont="1" applyBorder="1" applyAlignment="1">
      <alignment horizontal="right" vertical="center" wrapText="1"/>
    </xf>
    <xf numFmtId="4" fontId="30" fillId="0" borderId="111" xfId="0" applyNumberFormat="1" applyFont="1" applyBorder="1" applyAlignment="1">
      <alignment horizontal="right" vertical="center" wrapText="1"/>
    </xf>
    <xf numFmtId="4" fontId="30" fillId="0" borderId="109" xfId="0" applyNumberFormat="1" applyFont="1" applyBorder="1" applyAlignment="1" applyProtection="1">
      <alignment horizontal="right" vertical="center" wrapText="1"/>
      <protection locked="0"/>
    </xf>
    <xf numFmtId="4" fontId="18" fillId="0" borderId="109" xfId="0" applyNumberFormat="1" applyFont="1" applyBorder="1" applyAlignment="1">
      <alignment horizontal="right" vertical="center" wrapText="1"/>
    </xf>
    <xf numFmtId="4" fontId="30" fillId="0" borderId="105" xfId="0" applyNumberFormat="1" applyFont="1" applyBorder="1" applyAlignment="1" applyProtection="1">
      <alignment horizontal="right" vertical="center" wrapText="1"/>
      <protection locked="0"/>
    </xf>
    <xf numFmtId="0" fontId="5" fillId="0" borderId="16" xfId="0" applyFont="1" applyFill="1" applyBorder="1" applyAlignment="1">
      <alignment horizontal="center" vertical="top"/>
    </xf>
    <xf numFmtId="0" fontId="17" fillId="0" borderId="112" xfId="0" applyFont="1" applyBorder="1" applyAlignment="1">
      <alignment horizontal="center" vertical="center" wrapText="1"/>
    </xf>
    <xf numFmtId="0" fontId="4" fillId="0" borderId="11" xfId="0" applyFont="1" applyFill="1" applyBorder="1" applyAlignment="1">
      <alignment horizontal="center" vertical="top"/>
    </xf>
    <xf numFmtId="4" fontId="18" fillId="0" borderId="113" xfId="0" applyNumberFormat="1" applyFont="1" applyBorder="1" applyAlignment="1">
      <alignment horizontal="right" vertical="center" wrapText="1"/>
    </xf>
    <xf numFmtId="0" fontId="17" fillId="0" borderId="10" xfId="0" applyFont="1" applyBorder="1" applyAlignment="1">
      <alignment horizontal="center" vertical="center" wrapText="1"/>
    </xf>
    <xf numFmtId="4" fontId="18" fillId="0" borderId="114" xfId="0" applyNumberFormat="1" applyFont="1" applyBorder="1" applyAlignment="1">
      <alignment horizontal="right" vertical="center" wrapText="1"/>
    </xf>
    <xf numFmtId="0" fontId="17" fillId="0" borderId="10" xfId="0" applyFont="1" applyBorder="1" applyAlignment="1">
      <alignment vertical="center" wrapText="1"/>
    </xf>
    <xf numFmtId="0" fontId="31" fillId="0" borderId="0" xfId="0" applyFont="1" applyAlignment="1">
      <alignment horizontal="left" wrapText="1"/>
    </xf>
    <xf numFmtId="0" fontId="17" fillId="0" borderId="49" xfId="0" applyFont="1" applyBorder="1" applyAlignment="1">
      <alignment horizontal="center" vertical="center" wrapText="1"/>
    </xf>
    <xf numFmtId="0" fontId="17" fillId="0" borderId="15" xfId="0" applyFont="1" applyBorder="1" applyAlignment="1">
      <alignment horizontal="center" vertical="center" wrapText="1"/>
    </xf>
    <xf numFmtId="4" fontId="37" fillId="24" borderId="0" xfId="0" applyNumberFormat="1" applyFont="1" applyFill="1" applyBorder="1" applyAlignment="1">
      <alignment horizontal="right"/>
    </xf>
    <xf numFmtId="0" fontId="38" fillId="0" borderId="20" xfId="0" applyFont="1" applyFill="1" applyBorder="1" applyAlignment="1">
      <alignment horizontal="center" vertical="top"/>
    </xf>
    <xf numFmtId="0" fontId="2" fillId="0" borderId="42" xfId="0" applyFont="1" applyFill="1" applyBorder="1" applyAlignment="1">
      <alignment wrapText="1"/>
    </xf>
    <xf numFmtId="4" fontId="35" fillId="24" borderId="29" xfId="0" applyNumberFormat="1" applyFont="1" applyFill="1" applyBorder="1" applyAlignment="1">
      <alignment horizontal="right"/>
    </xf>
    <xf numFmtId="4" fontId="35" fillId="24" borderId="27" xfId="0" applyNumberFormat="1" applyFont="1" applyFill="1" applyBorder="1" applyAlignment="1">
      <alignment horizontal="right"/>
    </xf>
    <xf numFmtId="0" fontId="0" fillId="0" borderId="0" xfId="0" applyNumberFormat="1" applyAlignment="1">
      <alignment/>
    </xf>
    <xf numFmtId="0" fontId="13" fillId="0" borderId="16" xfId="0" applyNumberFormat="1" applyFont="1" applyFill="1" applyBorder="1" applyAlignment="1" applyProtection="1">
      <alignment wrapText="1"/>
      <protection/>
    </xf>
    <xf numFmtId="0" fontId="13" fillId="0" borderId="11" xfId="0" applyNumberFormat="1" applyFont="1" applyFill="1" applyBorder="1" applyAlignment="1" applyProtection="1">
      <alignment wrapText="1"/>
      <protection/>
    </xf>
    <xf numFmtId="4" fontId="9" fillId="0" borderId="10" xfId="0" applyNumberFormat="1" applyFont="1" applyFill="1" applyBorder="1" applyAlignment="1" applyProtection="1">
      <alignment horizontal="right" vertical="center"/>
      <protection locked="0"/>
    </xf>
    <xf numFmtId="4" fontId="35" fillId="0" borderId="10" xfId="0" applyNumberFormat="1" applyFont="1" applyFill="1" applyBorder="1" applyAlignment="1">
      <alignment horizontal="right" vertical="center" wrapText="1"/>
    </xf>
    <xf numFmtId="4" fontId="35" fillId="24" borderId="27" xfId="0" applyNumberFormat="1" applyFont="1" applyFill="1" applyBorder="1" applyAlignment="1">
      <alignment horizontal="right"/>
    </xf>
    <xf numFmtId="4" fontId="35" fillId="24" borderId="10" xfId="0" applyNumberFormat="1" applyFont="1" applyFill="1" applyBorder="1" applyAlignment="1">
      <alignment horizontal="right"/>
    </xf>
    <xf numFmtId="0" fontId="16" fillId="24" borderId="12" xfId="0" applyFont="1" applyFill="1" applyBorder="1" applyAlignment="1">
      <alignment vertical="center" wrapText="1"/>
    </xf>
    <xf numFmtId="0" fontId="16" fillId="24" borderId="12" xfId="0" applyFont="1" applyFill="1" applyBorder="1" applyAlignment="1">
      <alignment horizontal="center" vertical="center" wrapText="1"/>
    </xf>
    <xf numFmtId="4" fontId="1" fillId="24" borderId="10" xfId="0" applyNumberFormat="1" applyFont="1" applyFill="1" applyBorder="1" applyAlignment="1" applyProtection="1">
      <alignment horizontal="right"/>
      <protection locked="0"/>
    </xf>
    <xf numFmtId="0" fontId="1" fillId="24" borderId="0" xfId="0" applyFont="1" applyFill="1" applyAlignment="1">
      <alignment/>
    </xf>
    <xf numFmtId="0" fontId="1" fillId="25" borderId="0" xfId="0" applyFont="1" applyFill="1" applyAlignment="1">
      <alignment/>
    </xf>
    <xf numFmtId="4" fontId="1" fillId="24" borderId="0" xfId="0" applyNumberFormat="1" applyFont="1" applyFill="1" applyAlignment="1">
      <alignment/>
    </xf>
    <xf numFmtId="4" fontId="37" fillId="24" borderId="0" xfId="0" applyNumberFormat="1" applyFont="1" applyFill="1" applyBorder="1" applyAlignment="1">
      <alignment horizontal="right"/>
    </xf>
    <xf numFmtId="4" fontId="9" fillId="24" borderId="0" xfId="0" applyNumberFormat="1" applyFont="1" applyFill="1" applyBorder="1" applyAlignment="1" applyProtection="1">
      <alignment horizontal="right"/>
      <protection locked="0"/>
    </xf>
    <xf numFmtId="4" fontId="35" fillId="24" borderId="28" xfId="0" applyNumberFormat="1" applyFont="1" applyFill="1" applyBorder="1" applyAlignment="1">
      <alignment horizontal="right" vertical="center"/>
    </xf>
    <xf numFmtId="4" fontId="37" fillId="24" borderId="27" xfId="0" applyNumberFormat="1" applyFont="1" applyFill="1" applyBorder="1" applyAlignment="1">
      <alignment horizontal="right"/>
    </xf>
    <xf numFmtId="4" fontId="9" fillId="0" borderId="0" xfId="0" applyNumberFormat="1" applyFont="1" applyFill="1" applyBorder="1" applyAlignment="1" applyProtection="1">
      <alignment horizontal="right"/>
      <protection locked="0"/>
    </xf>
    <xf numFmtId="0" fontId="1" fillId="0" borderId="0" xfId="0" applyFont="1" applyBorder="1" applyAlignment="1">
      <alignment/>
    </xf>
    <xf numFmtId="0" fontId="5" fillId="0" borderId="16" xfId="0" applyFont="1" applyFill="1" applyBorder="1" applyAlignment="1" applyProtection="1">
      <alignment horizontal="center" vertical="top"/>
      <protection/>
    </xf>
    <xf numFmtId="0" fontId="13" fillId="0" borderId="11" xfId="0" applyFont="1" applyFill="1" applyBorder="1" applyAlignment="1" applyProtection="1">
      <alignment horizontal="center"/>
      <protection/>
    </xf>
    <xf numFmtId="0" fontId="13" fillId="0" borderId="115" xfId="0" applyFont="1" applyFill="1" applyBorder="1" applyAlignment="1" applyProtection="1">
      <alignment horizontal="left" wrapText="1"/>
      <protection/>
    </xf>
    <xf numFmtId="0" fontId="44"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protection/>
    </xf>
    <xf numFmtId="0" fontId="1" fillId="0" borderId="38" xfId="0" applyFont="1" applyFill="1" applyBorder="1" applyAlignment="1">
      <alignment horizontal="center" vertical="center" wrapText="1"/>
    </xf>
    <xf numFmtId="0" fontId="13" fillId="0" borderId="11" xfId="0" applyFont="1" applyFill="1" applyBorder="1" applyAlignment="1" applyProtection="1">
      <alignment horizontal="left"/>
      <protection/>
    </xf>
    <xf numFmtId="0" fontId="12" fillId="0" borderId="0" xfId="0" applyFont="1" applyFill="1" applyBorder="1" applyAlignment="1" applyProtection="1">
      <alignment horizontal="center" wrapText="1"/>
      <protection/>
    </xf>
    <xf numFmtId="4" fontId="12" fillId="0" borderId="11" xfId="0" applyNumberFormat="1" applyFont="1" applyFill="1" applyBorder="1" applyAlignment="1" applyProtection="1">
      <alignment horizontal="center" wrapText="1"/>
      <protection/>
    </xf>
    <xf numFmtId="0" fontId="12" fillId="0" borderId="11" xfId="0" applyFont="1" applyFill="1" applyBorder="1" applyAlignment="1" applyProtection="1">
      <alignment horizontal="center" wrapText="1"/>
      <protection/>
    </xf>
    <xf numFmtId="0" fontId="0" fillId="25" borderId="10" xfId="0" applyFill="1" applyBorder="1" applyAlignment="1" applyProtection="1">
      <alignment horizontal="center"/>
      <protection locked="0"/>
    </xf>
    <xf numFmtId="0" fontId="26" fillId="0" borderId="0" xfId="42" applyFont="1" applyAlignment="1" applyProtection="1">
      <alignment horizontal="center"/>
      <protection/>
    </xf>
    <xf numFmtId="16" fontId="0" fillId="25" borderId="116" xfId="0" applyNumberFormat="1"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117"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115" xfId="0" applyFill="1" applyBorder="1" applyAlignment="1" applyProtection="1">
      <alignment horizontal="center"/>
      <protection locked="0"/>
    </xf>
    <xf numFmtId="0" fontId="0" fillId="25" borderId="94" xfId="0" applyFill="1" applyBorder="1" applyAlignment="1" applyProtection="1">
      <alignment horizontal="center"/>
      <protection locked="0"/>
    </xf>
    <xf numFmtId="0" fontId="0" fillId="25" borderId="116" xfId="0" applyFill="1" applyBorder="1" applyAlignment="1" applyProtection="1">
      <alignment horizontal="center"/>
      <protection locked="0"/>
    </xf>
    <xf numFmtId="0" fontId="13" fillId="0" borderId="11" xfId="0" applyNumberFormat="1" applyFont="1" applyFill="1" applyBorder="1" applyAlignment="1" applyProtection="1">
      <alignment horizontal="center" wrapText="1"/>
      <protection/>
    </xf>
    <xf numFmtId="1" fontId="0" fillId="25" borderId="24" xfId="0" applyNumberFormat="1" applyFill="1" applyBorder="1" applyAlignment="1" applyProtection="1">
      <alignment horizontal="center"/>
      <protection locked="0"/>
    </xf>
    <xf numFmtId="1" fontId="0" fillId="25" borderId="118" xfId="0" applyNumberFormat="1" applyFill="1" applyBorder="1" applyAlignment="1" applyProtection="1">
      <alignment horizontal="center"/>
      <protection locked="0"/>
    </xf>
    <xf numFmtId="0" fontId="1" fillId="0" borderId="0" xfId="0" applyFont="1" applyFill="1" applyAlignment="1">
      <alignment horizontal="left" wrapText="1"/>
    </xf>
    <xf numFmtId="0" fontId="1" fillId="0" borderId="119" xfId="0" applyFont="1" applyFill="1" applyBorder="1" applyAlignment="1">
      <alignment horizontal="center" vertical="center" wrapText="1"/>
    </xf>
    <xf numFmtId="0" fontId="45" fillId="0" borderId="0" xfId="0" applyFont="1" applyFill="1" applyAlignment="1" applyProtection="1">
      <alignment horizontal="center"/>
      <protection/>
    </xf>
    <xf numFmtId="218" fontId="4" fillId="0" borderId="11" xfId="0" applyNumberFormat="1" applyFont="1" applyFill="1" applyBorder="1" applyAlignment="1" applyProtection="1">
      <alignment horizontal="center"/>
      <protection/>
    </xf>
    <xf numFmtId="0" fontId="13" fillId="0" borderId="11" xfId="0" applyFont="1" applyFill="1" applyBorder="1" applyAlignment="1" applyProtection="1">
      <alignment horizontal="left" wrapText="1"/>
      <protection/>
    </xf>
    <xf numFmtId="0" fontId="3" fillId="0" borderId="0" xfId="0" applyFont="1" applyFill="1" applyBorder="1" applyAlignment="1">
      <alignment horizontal="left"/>
    </xf>
    <xf numFmtId="0" fontId="4" fillId="0" borderId="0" xfId="0" applyFont="1" applyFill="1" applyAlignment="1" applyProtection="1">
      <alignment horizontal="center"/>
      <protection/>
    </xf>
    <xf numFmtId="4" fontId="4" fillId="0" borderId="0" xfId="0" applyNumberFormat="1" applyFont="1" applyFill="1" applyBorder="1" applyAlignment="1">
      <alignment horizontal="center"/>
    </xf>
    <xf numFmtId="0" fontId="4" fillId="0" borderId="11" xfId="0" applyFont="1" applyFill="1" applyBorder="1" applyAlignment="1" applyProtection="1">
      <alignment horizontal="left"/>
      <protection/>
    </xf>
    <xf numFmtId="0" fontId="13" fillId="0" borderId="16" xfId="0" applyNumberFormat="1" applyFont="1" applyFill="1" applyBorder="1" applyAlignment="1" applyProtection="1">
      <alignment horizontal="center" wrapText="1"/>
      <protection/>
    </xf>
    <xf numFmtId="0" fontId="1" fillId="0" borderId="12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1" xfId="0" applyFont="1" applyFill="1" applyBorder="1" applyAlignment="1">
      <alignment horizontal="center" vertical="center" wrapText="1" shrinkToFit="1"/>
    </xf>
    <xf numFmtId="0" fontId="4" fillId="0" borderId="0" xfId="0" applyFont="1" applyFill="1" applyAlignment="1">
      <alignment horizontal="center"/>
    </xf>
    <xf numFmtId="0" fontId="12" fillId="0" borderId="11"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20" fillId="0" borderId="11" xfId="0" applyFont="1" applyFill="1" applyBorder="1" applyAlignment="1">
      <alignment horizontal="center"/>
    </xf>
    <xf numFmtId="0" fontId="12" fillId="0" borderId="0" xfId="0" applyFont="1" applyFill="1" applyAlignment="1">
      <alignment horizontal="center" wrapText="1"/>
    </xf>
    <xf numFmtId="0" fontId="44" fillId="0" borderId="0" xfId="0" applyFont="1" applyFill="1" applyBorder="1" applyAlignment="1">
      <alignment horizontal="center" vertical="top"/>
    </xf>
    <xf numFmtId="0" fontId="4" fillId="0" borderId="0" xfId="0" applyFont="1" applyFill="1" applyBorder="1" applyAlignment="1">
      <alignment horizontal="center"/>
    </xf>
    <xf numFmtId="0" fontId="5" fillId="0" borderId="16" xfId="0" applyFont="1" applyFill="1" applyBorder="1" applyAlignment="1">
      <alignment horizontal="center" vertical="top"/>
    </xf>
    <xf numFmtId="0" fontId="5" fillId="0" borderId="0" xfId="0" applyFont="1" applyFill="1" applyAlignment="1">
      <alignment horizontal="left" wrapText="1"/>
    </xf>
    <xf numFmtId="0" fontId="5" fillId="0" borderId="0" xfId="0" applyFont="1" applyFill="1" applyAlignment="1">
      <alignment horizontal="left"/>
    </xf>
    <xf numFmtId="218" fontId="4" fillId="0" borderId="11" xfId="0" applyNumberFormat="1" applyFont="1" applyFill="1" applyBorder="1" applyAlignment="1">
      <alignment horizontal="center"/>
    </xf>
    <xf numFmtId="0" fontId="13" fillId="0" borderId="11" xfId="0" applyFont="1" applyFill="1" applyBorder="1" applyAlignment="1">
      <alignment horizontal="left"/>
    </xf>
    <xf numFmtId="0" fontId="13" fillId="0" borderId="11" xfId="0" applyFont="1" applyFill="1" applyBorder="1" applyAlignment="1">
      <alignment horizontal="left"/>
    </xf>
    <xf numFmtId="0" fontId="5" fillId="0" borderId="0" xfId="0" applyFont="1" applyFill="1" applyBorder="1" applyAlignment="1">
      <alignment horizontal="center" vertical="top"/>
    </xf>
    <xf numFmtId="0" fontId="12" fillId="0" borderId="0" xfId="0" applyFont="1" applyFill="1" applyBorder="1" applyAlignment="1">
      <alignment horizontal="center" wrapText="1"/>
    </xf>
    <xf numFmtId="4" fontId="12" fillId="0" borderId="11" xfId="0" applyNumberFormat="1" applyFont="1" applyFill="1" applyBorder="1" applyAlignment="1">
      <alignment horizontal="center" wrapText="1"/>
    </xf>
    <xf numFmtId="0" fontId="12" fillId="0" borderId="11" xfId="0" applyFont="1" applyFill="1" applyBorder="1" applyAlignment="1">
      <alignment horizontal="center" wrapText="1"/>
    </xf>
    <xf numFmtId="0" fontId="4" fillId="0" borderId="11" xfId="0" applyFont="1" applyFill="1" applyBorder="1" applyAlignment="1">
      <alignment horizontal="center"/>
    </xf>
    <xf numFmtId="0" fontId="4" fillId="0" borderId="11" xfId="0" applyFont="1" applyFill="1" applyBorder="1" applyAlignment="1">
      <alignment horizontal="left"/>
    </xf>
    <xf numFmtId="0" fontId="5" fillId="0" borderId="0" xfId="0" applyFont="1" applyFill="1" applyBorder="1" applyAlignment="1">
      <alignment horizontal="center"/>
    </xf>
    <xf numFmtId="0" fontId="4" fillId="0" borderId="115" xfId="0" applyFont="1" applyFill="1" applyBorder="1" applyAlignment="1">
      <alignment horizontal="left"/>
    </xf>
    <xf numFmtId="0" fontId="4" fillId="0" borderId="115" xfId="0" applyFont="1" applyFill="1" applyBorder="1" applyAlignment="1">
      <alignment horizontal="left" vertical="distributed"/>
    </xf>
    <xf numFmtId="0" fontId="43" fillId="0" borderId="0" xfId="0" applyFont="1" applyFill="1" applyBorder="1" applyAlignment="1">
      <alignment horizontal="center" vertical="top"/>
    </xf>
    <xf numFmtId="0" fontId="17" fillId="0" borderId="94" xfId="0" applyFont="1" applyBorder="1" applyAlignment="1">
      <alignment horizontal="center" vertical="center" wrapText="1"/>
    </xf>
    <xf numFmtId="0" fontId="17" fillId="0" borderId="115"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32" xfId="0" applyFont="1" applyBorder="1" applyAlignment="1">
      <alignment horizontal="center" vertical="center" wrapText="1"/>
    </xf>
    <xf numFmtId="0" fontId="18" fillId="0" borderId="0" xfId="0" applyFont="1" applyAlignment="1">
      <alignment horizontal="center" vertical="center"/>
    </xf>
    <xf numFmtId="0" fontId="17" fillId="0" borderId="133" xfId="0" applyFont="1" applyBorder="1" applyAlignment="1">
      <alignment horizontal="center" vertical="center" wrapText="1"/>
    </xf>
    <xf numFmtId="0" fontId="17" fillId="0" borderId="13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35"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7"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21"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C89"/>
  <sheetViews>
    <sheetView zoomScalePageLayoutView="0" workbookViewId="0" topLeftCell="A1">
      <selection activeCell="B14" sqref="B14"/>
    </sheetView>
  </sheetViews>
  <sheetFormatPr defaultColWidth="9.00390625" defaultRowHeight="12.75"/>
  <cols>
    <col min="1" max="1" width="18.125" style="90" customWidth="1"/>
    <col min="2" max="2" width="78.625" style="91" customWidth="1"/>
    <col min="3" max="3" width="81.25390625" style="81" bestFit="1" customWidth="1"/>
    <col min="4" max="16384" width="9.125" style="81" customWidth="1"/>
  </cols>
  <sheetData>
    <row r="3" spans="1:3" ht="45">
      <c r="A3" s="79" t="s">
        <v>1130</v>
      </c>
      <c r="B3" s="80" t="s">
        <v>1131</v>
      </c>
      <c r="C3" s="80" t="s">
        <v>1132</v>
      </c>
    </row>
    <row r="4" spans="1:3" ht="45">
      <c r="A4" s="79" t="s">
        <v>1133</v>
      </c>
      <c r="B4" s="80" t="s">
        <v>1134</v>
      </c>
      <c r="C4" s="80" t="s">
        <v>2824</v>
      </c>
    </row>
    <row r="5" spans="1:3" ht="60">
      <c r="A5" s="79" t="s">
        <v>2825</v>
      </c>
      <c r="B5" s="80" t="s">
        <v>1191</v>
      </c>
      <c r="C5" s="80" t="s">
        <v>1945</v>
      </c>
    </row>
    <row r="6" spans="1:3" ht="15">
      <c r="A6" s="79" t="s">
        <v>1946</v>
      </c>
      <c r="B6" s="80" t="s">
        <v>1947</v>
      </c>
      <c r="C6" s="80" t="s">
        <v>1948</v>
      </c>
    </row>
    <row r="7" spans="1:3" ht="14.25">
      <c r="A7" s="79" t="s">
        <v>1949</v>
      </c>
      <c r="B7" s="80" t="s">
        <v>1950</v>
      </c>
      <c r="C7" s="80" t="s">
        <v>1950</v>
      </c>
    </row>
    <row r="8" spans="1:3" ht="30">
      <c r="A8" s="79" t="s">
        <v>1951</v>
      </c>
      <c r="B8" s="80" t="s">
        <v>1952</v>
      </c>
      <c r="C8" s="80" t="s">
        <v>1619</v>
      </c>
    </row>
    <row r="9" spans="1:3" ht="28.5">
      <c r="A9" s="79" t="s">
        <v>1620</v>
      </c>
      <c r="B9" s="80" t="s">
        <v>1621</v>
      </c>
      <c r="C9" s="80" t="s">
        <v>1621</v>
      </c>
    </row>
    <row r="10" spans="1:3" ht="15">
      <c r="A10" s="79" t="s">
        <v>1622</v>
      </c>
      <c r="B10" s="82" t="s">
        <v>1623</v>
      </c>
      <c r="C10" s="82" t="s">
        <v>1623</v>
      </c>
    </row>
    <row r="11" spans="1:3" ht="15">
      <c r="A11" s="79" t="s">
        <v>1624</v>
      </c>
      <c r="B11" s="82" t="s">
        <v>1625</v>
      </c>
      <c r="C11" s="82" t="s">
        <v>1625</v>
      </c>
    </row>
    <row r="12" spans="1:3" ht="15">
      <c r="A12" s="79" t="s">
        <v>3097</v>
      </c>
      <c r="B12" s="82" t="s">
        <v>3194</v>
      </c>
      <c r="C12" s="82" t="s">
        <v>3194</v>
      </c>
    </row>
    <row r="13" spans="1:3" ht="57">
      <c r="A13" s="79" t="s">
        <v>3195</v>
      </c>
      <c r="B13" s="80" t="s">
        <v>3196</v>
      </c>
      <c r="C13" s="80" t="s">
        <v>3197</v>
      </c>
    </row>
    <row r="14" spans="1:3" ht="45">
      <c r="A14" s="79" t="s">
        <v>3198</v>
      </c>
      <c r="B14" s="80" t="s">
        <v>3199</v>
      </c>
      <c r="C14" s="80" t="s">
        <v>3200</v>
      </c>
    </row>
    <row r="15" spans="1:3" ht="57">
      <c r="A15" s="79" t="s">
        <v>3201</v>
      </c>
      <c r="B15" s="80" t="s">
        <v>3202</v>
      </c>
      <c r="C15" s="80" t="s">
        <v>3203</v>
      </c>
    </row>
    <row r="16" spans="1:3" ht="14.25">
      <c r="A16" s="79" t="s">
        <v>2698</v>
      </c>
      <c r="B16" s="80" t="s">
        <v>2699</v>
      </c>
      <c r="C16" s="80"/>
    </row>
    <row r="17" spans="1:3" ht="85.5">
      <c r="A17" s="79" t="s">
        <v>3204</v>
      </c>
      <c r="B17" s="80" t="s">
        <v>3205</v>
      </c>
      <c r="C17" s="80" t="s">
        <v>2546</v>
      </c>
    </row>
    <row r="18" spans="1:3" ht="85.5">
      <c r="A18" s="79" t="s">
        <v>2548</v>
      </c>
      <c r="B18" s="80" t="s">
        <v>2549</v>
      </c>
      <c r="C18" s="80" t="s">
        <v>2550</v>
      </c>
    </row>
    <row r="19" spans="1:3" ht="30">
      <c r="A19" s="79" t="s">
        <v>2551</v>
      </c>
      <c r="B19" s="80" t="s">
        <v>2552</v>
      </c>
      <c r="C19" s="80" t="s">
        <v>2553</v>
      </c>
    </row>
    <row r="20" spans="1:3" ht="14.25">
      <c r="A20" s="79" t="s">
        <v>2554</v>
      </c>
      <c r="B20" s="80" t="s">
        <v>2555</v>
      </c>
      <c r="C20" s="80" t="s">
        <v>2555</v>
      </c>
    </row>
    <row r="21" spans="1:3" ht="14.25">
      <c r="A21" s="79" t="s">
        <v>2556</v>
      </c>
      <c r="B21" s="80" t="s">
        <v>366</v>
      </c>
      <c r="C21" s="80" t="s">
        <v>366</v>
      </c>
    </row>
    <row r="22" spans="1:3" ht="71.25">
      <c r="A22" s="79" t="s">
        <v>367</v>
      </c>
      <c r="B22" s="80" t="s">
        <v>368</v>
      </c>
      <c r="C22" s="80" t="s">
        <v>369</v>
      </c>
    </row>
    <row r="23" spans="1:3" ht="15">
      <c r="A23" s="79" t="s">
        <v>370</v>
      </c>
      <c r="B23" s="82" t="s">
        <v>371</v>
      </c>
      <c r="C23" s="82" t="s">
        <v>371</v>
      </c>
    </row>
    <row r="24" spans="1:3" ht="45">
      <c r="A24" s="79" t="s">
        <v>372</v>
      </c>
      <c r="B24" s="80" t="s">
        <v>373</v>
      </c>
      <c r="C24" s="80" t="s">
        <v>374</v>
      </c>
    </row>
    <row r="25" spans="1:3" ht="45">
      <c r="A25" s="79" t="s">
        <v>375</v>
      </c>
      <c r="B25" s="80" t="s">
        <v>376</v>
      </c>
      <c r="C25" s="80" t="s">
        <v>2885</v>
      </c>
    </row>
    <row r="26" spans="1:3" ht="45">
      <c r="A26" s="79" t="s">
        <v>2886</v>
      </c>
      <c r="B26" s="80" t="s">
        <v>2887</v>
      </c>
      <c r="C26" s="80" t="s">
        <v>2888</v>
      </c>
    </row>
    <row r="27" spans="1:3" ht="30">
      <c r="A27" s="79" t="s">
        <v>2889</v>
      </c>
      <c r="B27" s="80" t="s">
        <v>2890</v>
      </c>
      <c r="C27" s="80" t="s">
        <v>1792</v>
      </c>
    </row>
    <row r="28" spans="1:3" ht="60">
      <c r="A28" s="79" t="s">
        <v>1793</v>
      </c>
      <c r="B28" s="80" t="s">
        <v>1794</v>
      </c>
      <c r="C28" s="80" t="s">
        <v>1795</v>
      </c>
    </row>
    <row r="29" spans="1:3" ht="28.5">
      <c r="A29" s="79" t="s">
        <v>1796</v>
      </c>
      <c r="B29" s="80" t="s">
        <v>695</v>
      </c>
      <c r="C29" s="80" t="s">
        <v>695</v>
      </c>
    </row>
    <row r="30" spans="1:3" ht="89.25">
      <c r="A30" s="79" t="s">
        <v>696</v>
      </c>
      <c r="B30" s="80" t="s">
        <v>697</v>
      </c>
      <c r="C30" s="80" t="s">
        <v>698</v>
      </c>
    </row>
    <row r="31" spans="1:3" ht="15">
      <c r="A31" s="79" t="s">
        <v>699</v>
      </c>
      <c r="B31" s="80" t="s">
        <v>700</v>
      </c>
      <c r="C31" s="80" t="s">
        <v>701</v>
      </c>
    </row>
    <row r="32" spans="1:3" ht="14.25">
      <c r="A32" s="79"/>
      <c r="B32" s="80"/>
      <c r="C32" s="80" t="s">
        <v>2547</v>
      </c>
    </row>
    <row r="33" spans="1:3" ht="85.5">
      <c r="A33" s="79" t="s">
        <v>702</v>
      </c>
      <c r="B33" s="80" t="s">
        <v>8</v>
      </c>
      <c r="C33" s="80" t="s">
        <v>9</v>
      </c>
    </row>
    <row r="34" spans="1:3" ht="57">
      <c r="A34" s="79" t="s">
        <v>10</v>
      </c>
      <c r="B34" s="80" t="s">
        <v>2168</v>
      </c>
      <c r="C34" s="80" t="s">
        <v>2169</v>
      </c>
    </row>
    <row r="35" spans="1:3" ht="15">
      <c r="A35" s="79" t="s">
        <v>2170</v>
      </c>
      <c r="B35" s="80" t="s">
        <v>2171</v>
      </c>
      <c r="C35" s="80" t="s">
        <v>2172</v>
      </c>
    </row>
    <row r="36" spans="1:3" ht="60">
      <c r="A36" s="79" t="s">
        <v>2173</v>
      </c>
      <c r="B36" s="80" t="s">
        <v>2174</v>
      </c>
      <c r="C36" s="80" t="s">
        <v>2175</v>
      </c>
    </row>
    <row r="37" spans="1:3" ht="14.25">
      <c r="A37" s="79" t="s">
        <v>2176</v>
      </c>
      <c r="B37" s="80" t="s">
        <v>1527</v>
      </c>
      <c r="C37" s="80" t="s">
        <v>1528</v>
      </c>
    </row>
    <row r="38" spans="1:3" ht="60">
      <c r="A38" s="79" t="s">
        <v>1529</v>
      </c>
      <c r="B38" s="80" t="s">
        <v>1530</v>
      </c>
      <c r="C38" s="80" t="s">
        <v>692</v>
      </c>
    </row>
    <row r="39" spans="1:3" ht="45">
      <c r="A39" s="79" t="s">
        <v>693</v>
      </c>
      <c r="B39" s="80" t="s">
        <v>694</v>
      </c>
      <c r="C39" s="80" t="s">
        <v>2016</v>
      </c>
    </row>
    <row r="40" spans="1:3" ht="45">
      <c r="A40" s="79" t="s">
        <v>2017</v>
      </c>
      <c r="B40" s="80" t="s">
        <v>2018</v>
      </c>
      <c r="C40" s="80" t="s">
        <v>101</v>
      </c>
    </row>
    <row r="41" spans="1:3" ht="45">
      <c r="A41" s="79" t="s">
        <v>102</v>
      </c>
      <c r="B41" s="80" t="s">
        <v>103</v>
      </c>
      <c r="C41" s="80" t="s">
        <v>104</v>
      </c>
    </row>
    <row r="42" spans="1:3" ht="60">
      <c r="A42" s="79" t="s">
        <v>2756</v>
      </c>
      <c r="B42" s="80" t="s">
        <v>2087</v>
      </c>
      <c r="C42" s="80" t="s">
        <v>2088</v>
      </c>
    </row>
    <row r="43" spans="1:3" ht="14.25">
      <c r="A43" s="79" t="s">
        <v>2089</v>
      </c>
      <c r="B43" s="80" t="s">
        <v>2090</v>
      </c>
      <c r="C43" s="80" t="s">
        <v>2090</v>
      </c>
    </row>
    <row r="44" spans="1:3" ht="57">
      <c r="A44" s="79" t="s">
        <v>2091</v>
      </c>
      <c r="B44" s="80" t="s">
        <v>2092</v>
      </c>
      <c r="C44" s="80" t="s">
        <v>1605</v>
      </c>
    </row>
    <row r="45" spans="1:3" ht="57">
      <c r="A45" s="79" t="s">
        <v>1606</v>
      </c>
      <c r="B45" s="80" t="s">
        <v>1607</v>
      </c>
      <c r="C45" s="80" t="s">
        <v>1608</v>
      </c>
    </row>
    <row r="46" spans="1:3" ht="42.75">
      <c r="A46" s="79" t="s">
        <v>1609</v>
      </c>
      <c r="B46" s="80" t="s">
        <v>1610</v>
      </c>
      <c r="C46" s="80" t="s">
        <v>1611</v>
      </c>
    </row>
    <row r="47" spans="1:3" ht="42.75">
      <c r="A47" s="79" t="s">
        <v>1612</v>
      </c>
      <c r="B47" s="80" t="s">
        <v>1613</v>
      </c>
      <c r="C47" s="80" t="s">
        <v>1614</v>
      </c>
    </row>
    <row r="48" spans="1:3" ht="85.5">
      <c r="A48" s="79" t="s">
        <v>1615</v>
      </c>
      <c r="B48" s="80" t="s">
        <v>1616</v>
      </c>
      <c r="C48" s="80" t="s">
        <v>1332</v>
      </c>
    </row>
    <row r="49" spans="1:3" ht="60">
      <c r="A49" s="79" t="s">
        <v>1333</v>
      </c>
      <c r="B49" s="80" t="s">
        <v>1334</v>
      </c>
      <c r="C49" s="80" t="s">
        <v>1335</v>
      </c>
    </row>
    <row r="50" spans="1:3" ht="74.25">
      <c r="A50" s="79" t="s">
        <v>1336</v>
      </c>
      <c r="B50" s="80" t="s">
        <v>1337</v>
      </c>
      <c r="C50" s="80" t="s">
        <v>1338</v>
      </c>
    </row>
    <row r="51" spans="1:3" ht="28.5">
      <c r="A51" s="79" t="s">
        <v>1339</v>
      </c>
      <c r="B51" s="80" t="s">
        <v>1340</v>
      </c>
      <c r="C51" s="80" t="s">
        <v>1340</v>
      </c>
    </row>
    <row r="52" spans="1:3" ht="45">
      <c r="A52" s="79" t="s">
        <v>1341</v>
      </c>
      <c r="B52" s="80" t="s">
        <v>1342</v>
      </c>
      <c r="C52" s="80" t="s">
        <v>1343</v>
      </c>
    </row>
    <row r="53" spans="1:3" ht="71.25">
      <c r="A53" s="79" t="s">
        <v>1344</v>
      </c>
      <c r="B53" s="80" t="s">
        <v>421</v>
      </c>
      <c r="C53" s="80" t="s">
        <v>1391</v>
      </c>
    </row>
    <row r="54" spans="1:3" ht="45">
      <c r="A54" s="79" t="s">
        <v>1392</v>
      </c>
      <c r="B54" s="80" t="s">
        <v>537</v>
      </c>
      <c r="C54" s="80" t="s">
        <v>1060</v>
      </c>
    </row>
    <row r="55" spans="1:3" ht="104.25">
      <c r="A55" s="79" t="s">
        <v>1061</v>
      </c>
      <c r="B55" s="80" t="s">
        <v>0</v>
      </c>
      <c r="C55" s="80" t="s">
        <v>1</v>
      </c>
    </row>
    <row r="56" spans="1:3" ht="14.25">
      <c r="A56" s="79"/>
      <c r="B56" s="80"/>
      <c r="C56" s="80"/>
    </row>
    <row r="57" spans="1:3" ht="57">
      <c r="A57" s="79" t="s">
        <v>2</v>
      </c>
      <c r="B57" s="80" t="s">
        <v>3</v>
      </c>
      <c r="C57" s="80" t="s">
        <v>4</v>
      </c>
    </row>
    <row r="58" spans="1:3" ht="30">
      <c r="A58" s="79" t="s">
        <v>5</v>
      </c>
      <c r="B58" s="80" t="s">
        <v>6</v>
      </c>
      <c r="C58" s="80" t="s">
        <v>538</v>
      </c>
    </row>
    <row r="59" spans="1:3" ht="14.25">
      <c r="A59" s="79" t="s">
        <v>539</v>
      </c>
      <c r="B59" s="80" t="s">
        <v>540</v>
      </c>
      <c r="C59" s="80" t="s">
        <v>540</v>
      </c>
    </row>
    <row r="60" spans="1:3" ht="42.75">
      <c r="A60" s="79" t="s">
        <v>541</v>
      </c>
      <c r="B60" s="80" t="s">
        <v>752</v>
      </c>
      <c r="C60" s="80" t="s">
        <v>752</v>
      </c>
    </row>
    <row r="61" spans="1:3" ht="42.75">
      <c r="A61" s="79" t="s">
        <v>753</v>
      </c>
      <c r="B61" s="80" t="s">
        <v>754</v>
      </c>
      <c r="C61" s="80" t="s">
        <v>754</v>
      </c>
    </row>
    <row r="62" spans="1:3" ht="99.75">
      <c r="A62" s="79" t="s">
        <v>755</v>
      </c>
      <c r="B62" s="80" t="s">
        <v>756</v>
      </c>
      <c r="C62" s="80" t="s">
        <v>11</v>
      </c>
    </row>
    <row r="63" spans="1:3" ht="71.25">
      <c r="A63" s="79" t="s">
        <v>12</v>
      </c>
      <c r="B63" s="80" t="s">
        <v>13</v>
      </c>
      <c r="C63" s="80" t="s">
        <v>14</v>
      </c>
    </row>
    <row r="64" spans="1:3" ht="42.75">
      <c r="A64" s="79" t="s">
        <v>15</v>
      </c>
      <c r="B64" s="80" t="s">
        <v>16</v>
      </c>
      <c r="C64" s="80" t="s">
        <v>17</v>
      </c>
    </row>
    <row r="65" spans="1:3" ht="85.5">
      <c r="A65" s="79" t="s">
        <v>18</v>
      </c>
      <c r="B65" s="80" t="s">
        <v>19</v>
      </c>
      <c r="C65" s="80" t="s">
        <v>20</v>
      </c>
    </row>
    <row r="66" spans="1:3" ht="57">
      <c r="A66" s="79" t="s">
        <v>21</v>
      </c>
      <c r="B66" s="80" t="s">
        <v>22</v>
      </c>
      <c r="C66" s="80" t="s">
        <v>1880</v>
      </c>
    </row>
    <row r="67" spans="1:3" ht="57">
      <c r="A67" s="79" t="s">
        <v>1881</v>
      </c>
      <c r="B67" s="80" t="s">
        <v>1882</v>
      </c>
      <c r="C67" s="80" t="s">
        <v>286</v>
      </c>
    </row>
    <row r="68" spans="1:3" ht="57">
      <c r="A68" s="79" t="s">
        <v>287</v>
      </c>
      <c r="B68" s="80" t="s">
        <v>288</v>
      </c>
      <c r="C68" s="80" t="s">
        <v>289</v>
      </c>
    </row>
    <row r="69" spans="1:3" ht="29.25">
      <c r="A69" s="79" t="s">
        <v>290</v>
      </c>
      <c r="B69" s="80" t="s">
        <v>291</v>
      </c>
      <c r="C69" s="80" t="s">
        <v>291</v>
      </c>
    </row>
    <row r="70" spans="1:3" ht="57">
      <c r="A70" s="79" t="s">
        <v>292</v>
      </c>
      <c r="B70" s="80" t="s">
        <v>293</v>
      </c>
      <c r="C70" s="80" t="s">
        <v>294</v>
      </c>
    </row>
    <row r="71" spans="1:3" ht="45">
      <c r="A71" s="79" t="s">
        <v>295</v>
      </c>
      <c r="B71" s="80" t="s">
        <v>296</v>
      </c>
      <c r="C71" s="80" t="s">
        <v>331</v>
      </c>
    </row>
    <row r="72" spans="1:3" ht="15">
      <c r="A72" s="79" t="s">
        <v>332</v>
      </c>
      <c r="B72" s="80" t="s">
        <v>333</v>
      </c>
      <c r="C72" s="80" t="s">
        <v>333</v>
      </c>
    </row>
    <row r="73" spans="1:3" ht="30">
      <c r="A73" s="79" t="s">
        <v>334</v>
      </c>
      <c r="B73" s="80" t="s">
        <v>335</v>
      </c>
      <c r="C73" s="80" t="s">
        <v>336</v>
      </c>
    </row>
    <row r="74" spans="1:3" ht="30">
      <c r="A74" s="79" t="s">
        <v>337</v>
      </c>
      <c r="B74" s="80" t="s">
        <v>338</v>
      </c>
      <c r="C74" s="80" t="s">
        <v>339</v>
      </c>
    </row>
    <row r="75" spans="1:3" ht="30">
      <c r="A75" s="79" t="s">
        <v>340</v>
      </c>
      <c r="B75" s="80" t="s">
        <v>341</v>
      </c>
      <c r="C75" s="80" t="s">
        <v>342</v>
      </c>
    </row>
    <row r="76" spans="1:3" ht="42.75">
      <c r="A76" s="79" t="s">
        <v>343</v>
      </c>
      <c r="B76" s="80" t="s">
        <v>344</v>
      </c>
      <c r="C76" s="80" t="s">
        <v>3225</v>
      </c>
    </row>
    <row r="77" spans="1:3" ht="30">
      <c r="A77" s="79" t="s">
        <v>3226</v>
      </c>
      <c r="B77" s="80" t="s">
        <v>3227</v>
      </c>
      <c r="C77" s="83" t="s">
        <v>3228</v>
      </c>
    </row>
    <row r="78" spans="1:3" ht="15">
      <c r="A78" s="84" t="s">
        <v>3229</v>
      </c>
      <c r="B78" s="85" t="s">
        <v>3230</v>
      </c>
      <c r="C78" s="86" t="s">
        <v>3230</v>
      </c>
    </row>
    <row r="79" spans="1:3" ht="15">
      <c r="A79" s="87"/>
      <c r="B79" s="88"/>
      <c r="C79" s="89"/>
    </row>
    <row r="80" spans="1:3" ht="15">
      <c r="A80" s="87"/>
      <c r="B80" s="88"/>
      <c r="C80" s="89"/>
    </row>
    <row r="81" spans="1:3" ht="15">
      <c r="A81" s="87"/>
      <c r="B81" s="88"/>
      <c r="C81" s="89"/>
    </row>
    <row r="82" spans="1:3" ht="15">
      <c r="A82" s="87"/>
      <c r="B82" s="88"/>
      <c r="C82" s="89"/>
    </row>
    <row r="83" spans="1:3" ht="15">
      <c r="A83" s="87"/>
      <c r="B83" s="88"/>
      <c r="C83" s="89"/>
    </row>
    <row r="84" spans="1:3" ht="15">
      <c r="A84" s="87"/>
      <c r="B84" s="88"/>
      <c r="C84" s="89"/>
    </row>
    <row r="85" spans="1:3" ht="15">
      <c r="A85" s="87"/>
      <c r="B85" s="88"/>
      <c r="C85" s="89"/>
    </row>
    <row r="86" spans="1:3" ht="15">
      <c r="A86" s="87"/>
      <c r="B86" s="88"/>
      <c r="C86" s="89"/>
    </row>
    <row r="87" spans="1:3" ht="15">
      <c r="A87" s="87"/>
      <c r="B87" s="88"/>
      <c r="C87" s="89"/>
    </row>
    <row r="88" spans="1:3" ht="15">
      <c r="A88" s="87"/>
      <c r="B88" s="88"/>
      <c r="C88" s="89"/>
    </row>
    <row r="89" spans="1:3" ht="15">
      <c r="A89" s="87"/>
      <c r="B89" s="88"/>
      <c r="C89" s="89"/>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1" customWidth="1"/>
    <col min="2" max="2" width="9.125" style="122" customWidth="1"/>
    <col min="3" max="3" width="111.25390625" style="0" customWidth="1"/>
    <col min="4" max="16384" width="9.125" style="91" customWidth="1"/>
  </cols>
  <sheetData>
    <row r="1" spans="2:3" ht="15.75">
      <c r="B1" s="122" t="s">
        <v>2630</v>
      </c>
      <c r="C1" s="74" t="s">
        <v>2050</v>
      </c>
    </row>
    <row r="2" spans="2:3" ht="15.75">
      <c r="B2" s="122" t="s">
        <v>2631</v>
      </c>
      <c r="C2" s="129" t="s">
        <v>2050</v>
      </c>
    </row>
    <row r="3" spans="2:3" ht="15.75">
      <c r="B3" s="122" t="s">
        <v>2632</v>
      </c>
      <c r="C3" s="72" t="s">
        <v>2051</v>
      </c>
    </row>
    <row r="4" spans="2:3" ht="31.5">
      <c r="B4" s="122" t="s">
        <v>2633</v>
      </c>
      <c r="C4" s="72" t="s">
        <v>2052</v>
      </c>
    </row>
    <row r="5" spans="2:3" ht="15.75">
      <c r="B5" s="122" t="s">
        <v>2634</v>
      </c>
      <c r="C5" s="72" t="s">
        <v>2053</v>
      </c>
    </row>
    <row r="6" spans="2:3" ht="15.75">
      <c r="B6" s="122" t="s">
        <v>2635</v>
      </c>
      <c r="C6" s="72" t="s">
        <v>1594</v>
      </c>
    </row>
    <row r="7" spans="2:3" ht="15.75">
      <c r="B7" s="122" t="s">
        <v>2636</v>
      </c>
      <c r="C7" s="72" t="s">
        <v>1595</v>
      </c>
    </row>
    <row r="8" spans="2:3" ht="15.75">
      <c r="B8" s="122" t="s">
        <v>2637</v>
      </c>
      <c r="C8" s="72" t="s">
        <v>1596</v>
      </c>
    </row>
    <row r="9" spans="2:3" ht="15.75">
      <c r="B9" s="122" t="s">
        <v>2638</v>
      </c>
      <c r="C9" s="72" t="s">
        <v>1597</v>
      </c>
    </row>
    <row r="10" spans="2:3" ht="15.75">
      <c r="B10" s="122" t="s">
        <v>2639</v>
      </c>
      <c r="C10" s="72" t="s">
        <v>1598</v>
      </c>
    </row>
    <row r="11" spans="2:3" ht="15.75">
      <c r="B11" s="122" t="s">
        <v>2640</v>
      </c>
      <c r="C11" s="74" t="s">
        <v>1599</v>
      </c>
    </row>
    <row r="12" spans="2:3" ht="15.75">
      <c r="B12" s="122" t="s">
        <v>2641</v>
      </c>
      <c r="C12" s="129" t="s">
        <v>1600</v>
      </c>
    </row>
    <row r="13" spans="2:3" ht="31.5">
      <c r="B13" s="122" t="s">
        <v>377</v>
      </c>
      <c r="C13" s="72" t="s">
        <v>1601</v>
      </c>
    </row>
    <row r="14" spans="2:3" ht="15.75">
      <c r="B14" s="122" t="s">
        <v>378</v>
      </c>
      <c r="C14" s="72" t="s">
        <v>1602</v>
      </c>
    </row>
    <row r="15" spans="2:3" ht="31.5">
      <c r="B15" s="122" t="s">
        <v>379</v>
      </c>
      <c r="C15" s="72" t="s">
        <v>1603</v>
      </c>
    </row>
    <row r="16" spans="2:3" ht="15.75">
      <c r="B16" s="122" t="s">
        <v>380</v>
      </c>
      <c r="C16" s="72" t="s">
        <v>1604</v>
      </c>
    </row>
    <row r="17" spans="2:3" ht="15.75">
      <c r="B17" s="122" t="s">
        <v>381</v>
      </c>
      <c r="C17" s="72" t="s">
        <v>2500</v>
      </c>
    </row>
    <row r="18" spans="2:3" ht="15.75">
      <c r="B18" s="122" t="s">
        <v>382</v>
      </c>
      <c r="C18" s="72" t="s">
        <v>2501</v>
      </c>
    </row>
    <row r="19" spans="2:3" ht="31.5">
      <c r="B19" s="122" t="s">
        <v>383</v>
      </c>
      <c r="C19" s="72" t="s">
        <v>2502</v>
      </c>
    </row>
    <row r="20" spans="2:3" ht="15.75">
      <c r="B20" s="122" t="s">
        <v>384</v>
      </c>
      <c r="C20" s="72" t="s">
        <v>2503</v>
      </c>
    </row>
    <row r="21" spans="2:3" ht="15.75">
      <c r="B21" s="122" t="s">
        <v>385</v>
      </c>
      <c r="C21" s="72" t="s">
        <v>2504</v>
      </c>
    </row>
    <row r="22" spans="2:3" ht="31.5">
      <c r="B22" s="122" t="s">
        <v>386</v>
      </c>
      <c r="C22" s="72" t="s">
        <v>2505</v>
      </c>
    </row>
    <row r="23" spans="2:3" ht="31.5">
      <c r="B23" s="122" t="s">
        <v>2710</v>
      </c>
      <c r="C23" s="72" t="s">
        <v>2506</v>
      </c>
    </row>
    <row r="24" spans="2:3" ht="15.75">
      <c r="B24" s="122" t="s">
        <v>2711</v>
      </c>
      <c r="C24" s="72" t="s">
        <v>2507</v>
      </c>
    </row>
    <row r="25" spans="2:3" ht="31.5">
      <c r="B25" s="122" t="s">
        <v>2712</v>
      </c>
      <c r="C25" s="72" t="s">
        <v>3324</v>
      </c>
    </row>
    <row r="26" spans="2:3" ht="31.5">
      <c r="B26" s="122" t="s">
        <v>2713</v>
      </c>
      <c r="C26" s="72" t="s">
        <v>3325</v>
      </c>
    </row>
    <row r="27" spans="2:3" ht="31.5">
      <c r="B27" s="122" t="s">
        <v>2714</v>
      </c>
      <c r="C27" s="72" t="s">
        <v>3326</v>
      </c>
    </row>
    <row r="28" spans="2:3" ht="31.5">
      <c r="B28" s="122" t="s">
        <v>2715</v>
      </c>
      <c r="C28" s="72" t="s">
        <v>3327</v>
      </c>
    </row>
    <row r="29" spans="2:3" ht="31.5">
      <c r="B29" s="122" t="s">
        <v>2716</v>
      </c>
      <c r="C29" s="72" t="s">
        <v>3328</v>
      </c>
    </row>
    <row r="30" spans="2:3" ht="15.75">
      <c r="B30" s="122" t="s">
        <v>2717</v>
      </c>
      <c r="C30" s="72" t="s">
        <v>2812</v>
      </c>
    </row>
    <row r="31" spans="2:3" ht="31.5">
      <c r="B31" s="122" t="s">
        <v>2718</v>
      </c>
      <c r="C31" s="72" t="s">
        <v>2813</v>
      </c>
    </row>
    <row r="32" spans="2:3" ht="15.75">
      <c r="B32" s="122" t="s">
        <v>2719</v>
      </c>
      <c r="C32" s="72" t="s">
        <v>2814</v>
      </c>
    </row>
    <row r="33" spans="2:3" ht="15.75">
      <c r="B33" s="122" t="s">
        <v>2720</v>
      </c>
      <c r="C33" s="72" t="s">
        <v>2815</v>
      </c>
    </row>
    <row r="34" spans="2:3" ht="15.75">
      <c r="B34" s="122" t="s">
        <v>2721</v>
      </c>
      <c r="C34" s="72" t="s">
        <v>2816</v>
      </c>
    </row>
    <row r="35" spans="2:3" ht="15.75">
      <c r="B35" s="122" t="s">
        <v>2722</v>
      </c>
      <c r="C35" s="72" t="s">
        <v>2817</v>
      </c>
    </row>
    <row r="36" spans="2:3" ht="15.75">
      <c r="B36" s="122" t="s">
        <v>389</v>
      </c>
      <c r="C36" s="72" t="s">
        <v>61</v>
      </c>
    </row>
    <row r="37" spans="2:3" ht="15.75">
      <c r="B37" s="122" t="s">
        <v>390</v>
      </c>
      <c r="C37" s="72" t="s">
        <v>62</v>
      </c>
    </row>
    <row r="38" spans="2:3" ht="15.75">
      <c r="B38" s="122" t="s">
        <v>391</v>
      </c>
      <c r="C38" s="72" t="s">
        <v>63</v>
      </c>
    </row>
    <row r="39" spans="2:3" ht="15.75">
      <c r="B39" s="122" t="s">
        <v>392</v>
      </c>
      <c r="C39" s="72" t="s">
        <v>1114</v>
      </c>
    </row>
    <row r="40" spans="2:3" ht="15.75">
      <c r="B40" s="122" t="s">
        <v>393</v>
      </c>
      <c r="C40" s="72" t="s">
        <v>3017</v>
      </c>
    </row>
    <row r="41" spans="2:3" ht="31.5">
      <c r="B41" s="122" t="s">
        <v>394</v>
      </c>
      <c r="C41" s="72" t="s">
        <v>1585</v>
      </c>
    </row>
    <row r="42" spans="2:3" ht="31.5">
      <c r="B42" s="122" t="s">
        <v>395</v>
      </c>
      <c r="C42" s="72" t="s">
        <v>1586</v>
      </c>
    </row>
    <row r="43" spans="2:3" ht="15.75">
      <c r="B43" s="122" t="s">
        <v>396</v>
      </c>
      <c r="C43" s="72" t="s">
        <v>1587</v>
      </c>
    </row>
    <row r="44" spans="2:3" ht="31.5">
      <c r="B44" s="122" t="s">
        <v>397</v>
      </c>
      <c r="C44" s="72" t="s">
        <v>1588</v>
      </c>
    </row>
    <row r="45" spans="2:3" ht="15.75">
      <c r="B45" s="122" t="s">
        <v>398</v>
      </c>
      <c r="C45" s="129" t="s">
        <v>1589</v>
      </c>
    </row>
    <row r="46" spans="2:3" ht="15.75">
      <c r="B46" s="122" t="s">
        <v>399</v>
      </c>
      <c r="C46" s="72" t="s">
        <v>1590</v>
      </c>
    </row>
    <row r="47" spans="2:3" ht="15.75">
      <c r="B47" s="122" t="s">
        <v>400</v>
      </c>
      <c r="C47" s="129" t="s">
        <v>1591</v>
      </c>
    </row>
    <row r="48" spans="2:3" ht="15.75">
      <c r="B48" s="122" t="s">
        <v>401</v>
      </c>
      <c r="C48" s="72" t="s">
        <v>1592</v>
      </c>
    </row>
    <row r="49" spans="2:3" ht="31.5">
      <c r="B49" s="122" t="s">
        <v>402</v>
      </c>
      <c r="C49" s="72" t="s">
        <v>1593</v>
      </c>
    </row>
    <row r="50" spans="2:3" ht="15.75">
      <c r="B50" s="122" t="s">
        <v>403</v>
      </c>
      <c r="C50" s="74" t="s">
        <v>2241</v>
      </c>
    </row>
    <row r="51" spans="2:3" ht="15.75">
      <c r="B51" s="122" t="s">
        <v>404</v>
      </c>
      <c r="C51" s="129" t="s">
        <v>2242</v>
      </c>
    </row>
    <row r="52" spans="2:3" ht="31.5">
      <c r="B52" s="122" t="s">
        <v>405</v>
      </c>
      <c r="C52" s="72" t="s">
        <v>2243</v>
      </c>
    </row>
    <row r="53" spans="2:3" ht="15.75">
      <c r="B53" s="122" t="s">
        <v>406</v>
      </c>
      <c r="C53" s="72" t="s">
        <v>2244</v>
      </c>
    </row>
    <row r="54" spans="2:3" ht="15.75">
      <c r="B54" s="122" t="s">
        <v>407</v>
      </c>
      <c r="C54" s="72" t="s">
        <v>2245</v>
      </c>
    </row>
    <row r="55" spans="2:3" ht="31.5">
      <c r="B55" s="122" t="s">
        <v>408</v>
      </c>
      <c r="C55" s="72" t="s">
        <v>2246</v>
      </c>
    </row>
    <row r="56" spans="2:3" ht="15.75">
      <c r="B56" s="122" t="s">
        <v>409</v>
      </c>
      <c r="C56" s="72" t="s">
        <v>2247</v>
      </c>
    </row>
    <row r="57" spans="2:3" ht="15.75">
      <c r="B57" s="122" t="s">
        <v>410</v>
      </c>
      <c r="C57" s="72" t="s">
        <v>2248</v>
      </c>
    </row>
    <row r="58" spans="2:3" ht="15.75">
      <c r="B58" s="122" t="s">
        <v>411</v>
      </c>
      <c r="C58" s="72" t="s">
        <v>2249</v>
      </c>
    </row>
    <row r="59" spans="2:3" ht="15.75">
      <c r="B59" s="122" t="s">
        <v>412</v>
      </c>
      <c r="C59" s="72" t="s">
        <v>3427</v>
      </c>
    </row>
    <row r="60" spans="2:3" ht="15.75">
      <c r="B60" s="122" t="s">
        <v>413</v>
      </c>
      <c r="C60" s="72" t="s">
        <v>3428</v>
      </c>
    </row>
    <row r="61" spans="2:3" ht="15.75">
      <c r="B61" s="122" t="s">
        <v>414</v>
      </c>
      <c r="C61" s="74" t="s">
        <v>2410</v>
      </c>
    </row>
    <row r="62" spans="2:3" ht="15.75">
      <c r="B62" s="122" t="s">
        <v>415</v>
      </c>
      <c r="C62" s="129" t="s">
        <v>2411</v>
      </c>
    </row>
    <row r="63" spans="2:3" ht="15.75">
      <c r="B63" s="122" t="s">
        <v>416</v>
      </c>
      <c r="C63" s="72" t="s">
        <v>2412</v>
      </c>
    </row>
    <row r="64" spans="2:3" ht="15.75">
      <c r="B64" s="122" t="s">
        <v>417</v>
      </c>
      <c r="C64" s="72" t="s">
        <v>2413</v>
      </c>
    </row>
    <row r="65" spans="2:3" ht="15.75">
      <c r="B65" s="122" t="s">
        <v>418</v>
      </c>
      <c r="C65" s="72" t="s">
        <v>2414</v>
      </c>
    </row>
    <row r="66" spans="2:3" ht="15.75">
      <c r="B66" s="122" t="s">
        <v>419</v>
      </c>
      <c r="C66" s="72" t="s">
        <v>2415</v>
      </c>
    </row>
    <row r="67" spans="2:3" ht="15.75">
      <c r="B67" s="122" t="s">
        <v>420</v>
      </c>
      <c r="C67" s="72" t="s">
        <v>2416</v>
      </c>
    </row>
    <row r="68" spans="2:3" ht="15.75">
      <c r="B68" s="122" t="s">
        <v>1390</v>
      </c>
      <c r="C68" s="72" t="s">
        <v>3153</v>
      </c>
    </row>
    <row r="69" spans="2:3" ht="31.5">
      <c r="B69" s="122" t="s">
        <v>2664</v>
      </c>
      <c r="C69" s="72" t="s">
        <v>3154</v>
      </c>
    </row>
    <row r="70" spans="2:3" ht="15.75">
      <c r="B70" s="122" t="s">
        <v>2665</v>
      </c>
      <c r="C70" s="72" t="s">
        <v>3142</v>
      </c>
    </row>
    <row r="71" spans="2:3" ht="15.75">
      <c r="B71" s="122" t="s">
        <v>2666</v>
      </c>
      <c r="C71" s="72" t="s">
        <v>3156</v>
      </c>
    </row>
    <row r="72" spans="2:3" ht="15.75">
      <c r="B72" s="122" t="s">
        <v>2667</v>
      </c>
      <c r="C72" s="72" t="s">
        <v>3335</v>
      </c>
    </row>
    <row r="73" spans="2:3" ht="15.75">
      <c r="B73" s="122" t="s">
        <v>2668</v>
      </c>
      <c r="C73" s="74" t="s">
        <v>3336</v>
      </c>
    </row>
    <row r="74" spans="2:3" ht="15.75">
      <c r="B74" s="122" t="s">
        <v>2669</v>
      </c>
      <c r="C74" s="129" t="s">
        <v>3337</v>
      </c>
    </row>
    <row r="75" spans="2:3" ht="15.75">
      <c r="B75" s="122" t="s">
        <v>2670</v>
      </c>
      <c r="C75" s="72" t="s">
        <v>3338</v>
      </c>
    </row>
    <row r="76" spans="2:3" ht="15.75">
      <c r="B76" s="122" t="s">
        <v>2671</v>
      </c>
      <c r="C76" s="72" t="s">
        <v>3155</v>
      </c>
    </row>
    <row r="77" spans="2:3" ht="15.75">
      <c r="B77" s="122" t="s">
        <v>2672</v>
      </c>
      <c r="C77" s="74" t="s">
        <v>1699</v>
      </c>
    </row>
    <row r="78" spans="2:3" ht="15.75">
      <c r="B78" s="122" t="s">
        <v>2673</v>
      </c>
      <c r="C78" s="129" t="s">
        <v>1699</v>
      </c>
    </row>
    <row r="79" spans="2:3" ht="15.75">
      <c r="B79" s="122" t="s">
        <v>2674</v>
      </c>
      <c r="C79" s="72" t="s">
        <v>1700</v>
      </c>
    </row>
    <row r="80" spans="2:3" ht="15.75">
      <c r="B80" s="122" t="s">
        <v>2675</v>
      </c>
      <c r="C80" s="74" t="s">
        <v>1701</v>
      </c>
    </row>
    <row r="81" spans="2:3" ht="15.75">
      <c r="B81" s="122" t="s">
        <v>2676</v>
      </c>
      <c r="C81" s="129" t="s">
        <v>1701</v>
      </c>
    </row>
    <row r="82" spans="2:3" ht="15.75">
      <c r="B82" s="122" t="s">
        <v>2677</v>
      </c>
      <c r="C82" s="72" t="s">
        <v>1702</v>
      </c>
    </row>
    <row r="83" spans="2:3" ht="15.75">
      <c r="B83" s="122" t="s">
        <v>2678</v>
      </c>
      <c r="C83" s="74" t="s">
        <v>1703</v>
      </c>
    </row>
    <row r="84" spans="2:3" ht="15.75">
      <c r="B84" s="122" t="s">
        <v>2679</v>
      </c>
      <c r="C84" s="129" t="s">
        <v>1704</v>
      </c>
    </row>
    <row r="85" spans="2:3" ht="15.75">
      <c r="B85" s="122" t="s">
        <v>2680</v>
      </c>
      <c r="C85" s="72" t="s">
        <v>1705</v>
      </c>
    </row>
    <row r="86" spans="2:3" ht="15.75">
      <c r="B86" s="122" t="s">
        <v>2681</v>
      </c>
      <c r="C86" s="74" t="s">
        <v>1706</v>
      </c>
    </row>
    <row r="87" spans="2:3" ht="15.75">
      <c r="B87" s="122" t="s">
        <v>2093</v>
      </c>
      <c r="C87" s="129" t="s">
        <v>1706</v>
      </c>
    </row>
    <row r="88" spans="2:3" ht="15.75">
      <c r="B88" s="122" t="s">
        <v>2094</v>
      </c>
      <c r="C88" s="72" t="s">
        <v>1707</v>
      </c>
    </row>
    <row r="89" spans="2:3" ht="15.75">
      <c r="B89" s="122" t="s">
        <v>2095</v>
      </c>
      <c r="C89" s="74" t="s">
        <v>1708</v>
      </c>
    </row>
    <row r="90" spans="2:3" ht="15.75">
      <c r="B90" s="122" t="s">
        <v>2096</v>
      </c>
      <c r="C90" s="129" t="s">
        <v>1708</v>
      </c>
    </row>
    <row r="91" spans="2:3" ht="15.75">
      <c r="B91" s="122" t="s">
        <v>2097</v>
      </c>
      <c r="C91" s="72" t="s">
        <v>1709</v>
      </c>
    </row>
    <row r="92" spans="2:3" ht="31.5">
      <c r="B92" s="122" t="s">
        <v>2098</v>
      </c>
      <c r="C92" s="72" t="s">
        <v>1710</v>
      </c>
    </row>
    <row r="93" spans="2:3" ht="15.75">
      <c r="B93" s="122" t="s">
        <v>2099</v>
      </c>
      <c r="C93" s="74" t="s">
        <v>1732</v>
      </c>
    </row>
    <row r="94" spans="2:3" ht="15.75">
      <c r="B94" s="122" t="s">
        <v>2100</v>
      </c>
      <c r="C94" s="129" t="s">
        <v>1733</v>
      </c>
    </row>
    <row r="95" spans="2:3" ht="15.75">
      <c r="B95" s="122" t="s">
        <v>2101</v>
      </c>
      <c r="C95" s="72" t="s">
        <v>1734</v>
      </c>
    </row>
    <row r="96" spans="2:3" ht="31.5">
      <c r="B96" s="122" t="s">
        <v>2102</v>
      </c>
      <c r="C96" s="72" t="s">
        <v>1735</v>
      </c>
    </row>
    <row r="97" spans="2:3" ht="31.5">
      <c r="B97" s="122" t="s">
        <v>2103</v>
      </c>
      <c r="C97" s="72" t="s">
        <v>1736</v>
      </c>
    </row>
    <row r="98" spans="2:3" ht="15.75">
      <c r="B98" s="122" t="s">
        <v>2104</v>
      </c>
      <c r="C98" s="72" t="s">
        <v>1737</v>
      </c>
    </row>
    <row r="99" spans="2:3" ht="15.75">
      <c r="B99" s="122" t="s">
        <v>2105</v>
      </c>
      <c r="C99" s="72" t="s">
        <v>1738</v>
      </c>
    </row>
    <row r="100" spans="2:3" ht="31.5">
      <c r="B100" s="122" t="s">
        <v>2106</v>
      </c>
      <c r="C100" s="72" t="s">
        <v>47</v>
      </c>
    </row>
    <row r="101" spans="2:3" ht="31.5">
      <c r="B101" s="122" t="s">
        <v>2107</v>
      </c>
      <c r="C101" s="72" t="s">
        <v>48</v>
      </c>
    </row>
    <row r="102" spans="2:3" ht="31.5">
      <c r="B102" s="122" t="s">
        <v>2108</v>
      </c>
      <c r="C102" s="72" t="s">
        <v>49</v>
      </c>
    </row>
    <row r="103" spans="2:3" ht="47.25">
      <c r="B103" s="122" t="s">
        <v>2109</v>
      </c>
      <c r="C103" s="72" t="s">
        <v>470</v>
      </c>
    </row>
    <row r="104" spans="2:3" ht="15.75">
      <c r="B104" s="122" t="s">
        <v>2110</v>
      </c>
      <c r="C104" s="129" t="s">
        <v>2303</v>
      </c>
    </row>
    <row r="105" spans="2:3" ht="15.75">
      <c r="B105" s="122" t="s">
        <v>2111</v>
      </c>
      <c r="C105" s="72" t="s">
        <v>46</v>
      </c>
    </row>
    <row r="106" spans="2:3" ht="31.5">
      <c r="B106" s="122" t="s">
        <v>2112</v>
      </c>
      <c r="C106" s="72" t="s">
        <v>2854</v>
      </c>
    </row>
    <row r="107" spans="2:3" ht="31.5">
      <c r="B107" s="122" t="s">
        <v>2113</v>
      </c>
      <c r="C107" s="72" t="s">
        <v>2855</v>
      </c>
    </row>
    <row r="108" spans="2:3" ht="31.5">
      <c r="B108" s="122" t="s">
        <v>2114</v>
      </c>
      <c r="C108" s="72" t="s">
        <v>2856</v>
      </c>
    </row>
    <row r="109" spans="2:3" ht="15.75">
      <c r="B109" s="122" t="s">
        <v>2115</v>
      </c>
      <c r="C109" s="72" t="s">
        <v>2857</v>
      </c>
    </row>
    <row r="110" spans="2:3" ht="15.75">
      <c r="B110" s="122" t="s">
        <v>2116</v>
      </c>
      <c r="C110" s="72" t="s">
        <v>854</v>
      </c>
    </row>
    <row r="111" spans="2:3" ht="15.75">
      <c r="B111" s="122" t="s">
        <v>2117</v>
      </c>
      <c r="C111" s="129" t="s">
        <v>855</v>
      </c>
    </row>
    <row r="112" spans="2:3" ht="15.75">
      <c r="B112" s="122" t="s">
        <v>2118</v>
      </c>
      <c r="C112" s="72" t="s">
        <v>856</v>
      </c>
    </row>
    <row r="113" spans="2:3" ht="15.75">
      <c r="B113" s="122" t="s">
        <v>2119</v>
      </c>
      <c r="C113" s="72" t="s">
        <v>857</v>
      </c>
    </row>
    <row r="114" spans="2:3" ht="15.75">
      <c r="B114" s="122" t="s">
        <v>2120</v>
      </c>
      <c r="C114" s="72" t="s">
        <v>858</v>
      </c>
    </row>
    <row r="115" spans="2:3" ht="15.75">
      <c r="B115" s="122" t="s">
        <v>2121</v>
      </c>
      <c r="C115" s="72" t="s">
        <v>859</v>
      </c>
    </row>
    <row r="116" spans="2:3" ht="15.75">
      <c r="B116" s="122" t="s">
        <v>2122</v>
      </c>
      <c r="C116" s="74" t="s">
        <v>860</v>
      </c>
    </row>
    <row r="117" spans="2:3" ht="15.75">
      <c r="B117" s="122" t="s">
        <v>2123</v>
      </c>
      <c r="C117" s="129" t="s">
        <v>861</v>
      </c>
    </row>
    <row r="118" spans="2:3" ht="15.75">
      <c r="B118" s="122" t="s">
        <v>2124</v>
      </c>
      <c r="C118" s="72" t="s">
        <v>862</v>
      </c>
    </row>
    <row r="119" spans="2:3" ht="31.5">
      <c r="B119" s="122" t="s">
        <v>2125</v>
      </c>
      <c r="C119" s="72" t="s">
        <v>863</v>
      </c>
    </row>
    <row r="120" spans="2:3" ht="15.75">
      <c r="B120" s="122" t="s">
        <v>2126</v>
      </c>
      <c r="C120" s="72" t="s">
        <v>479</v>
      </c>
    </row>
    <row r="121" spans="2:3" ht="15.75">
      <c r="B121" s="122" t="s">
        <v>2127</v>
      </c>
      <c r="C121" s="72" t="s">
        <v>480</v>
      </c>
    </row>
    <row r="122" spans="2:3" ht="31.5">
      <c r="B122" s="122" t="s">
        <v>2128</v>
      </c>
      <c r="C122" s="72" t="s">
        <v>467</v>
      </c>
    </row>
    <row r="123" spans="2:3" ht="15.75">
      <c r="B123" s="122" t="s">
        <v>2129</v>
      </c>
      <c r="C123" s="72" t="s">
        <v>468</v>
      </c>
    </row>
    <row r="124" spans="2:3" ht="31.5">
      <c r="B124" s="122" t="s">
        <v>2130</v>
      </c>
      <c r="C124" s="72" t="s">
        <v>469</v>
      </c>
    </row>
    <row r="125" spans="2:3" ht="15.75">
      <c r="B125" s="122" t="s">
        <v>2131</v>
      </c>
      <c r="C125" s="72" t="s">
        <v>2453</v>
      </c>
    </row>
    <row r="126" spans="2:3" ht="15.75">
      <c r="B126" s="122" t="s">
        <v>2132</v>
      </c>
      <c r="C126" s="72" t="s">
        <v>2988</v>
      </c>
    </row>
    <row r="127" spans="2:3" ht="31.5">
      <c r="B127" s="122" t="s">
        <v>2133</v>
      </c>
      <c r="C127" s="72" t="s">
        <v>2989</v>
      </c>
    </row>
    <row r="128" spans="2:3" ht="31.5">
      <c r="B128" s="122" t="s">
        <v>2134</v>
      </c>
      <c r="C128" s="72" t="s">
        <v>2543</v>
      </c>
    </row>
    <row r="129" spans="2:3" ht="15.75">
      <c r="B129" s="122" t="s">
        <v>2135</v>
      </c>
      <c r="C129" s="72" t="s">
        <v>2544</v>
      </c>
    </row>
    <row r="130" ht="15.75">
      <c r="C130" s="73" t="s">
        <v>2545</v>
      </c>
    </row>
    <row r="131" spans="2:3" ht="47.25">
      <c r="B131" s="122" t="s">
        <v>2136</v>
      </c>
      <c r="C131" s="72" t="s">
        <v>2534</v>
      </c>
    </row>
    <row r="132" ht="15.75">
      <c r="C132" s="73" t="s">
        <v>2535</v>
      </c>
    </row>
    <row r="133" spans="2:3" ht="47.25">
      <c r="B133" s="122" t="s">
        <v>2137</v>
      </c>
      <c r="C133" s="72" t="s">
        <v>2536</v>
      </c>
    </row>
    <row r="134" spans="2:3" ht="15.75">
      <c r="B134" s="122" t="s">
        <v>2138</v>
      </c>
      <c r="C134" s="72" t="s">
        <v>2537</v>
      </c>
    </row>
    <row r="135" spans="2:3" ht="15.75">
      <c r="B135" s="122" t="s">
        <v>2139</v>
      </c>
      <c r="C135" s="72" t="s">
        <v>2538</v>
      </c>
    </row>
    <row r="136" spans="2:3" ht="15.75">
      <c r="B136" s="122" t="s">
        <v>2140</v>
      </c>
      <c r="C136" s="72" t="s">
        <v>2539</v>
      </c>
    </row>
    <row r="137" spans="2:3" ht="15.75">
      <c r="B137" s="122" t="s">
        <v>2141</v>
      </c>
      <c r="C137" s="74" t="s">
        <v>2540</v>
      </c>
    </row>
    <row r="138" spans="2:3" ht="15.75">
      <c r="B138" s="122" t="s">
        <v>2142</v>
      </c>
      <c r="C138" s="129" t="s">
        <v>2541</v>
      </c>
    </row>
    <row r="139" spans="2:3" ht="15.75">
      <c r="B139" s="122" t="s">
        <v>2143</v>
      </c>
      <c r="C139" s="72" t="s">
        <v>2542</v>
      </c>
    </row>
    <row r="140" spans="2:3" ht="15.75">
      <c r="B140" s="122" t="s">
        <v>2144</v>
      </c>
      <c r="C140" s="72" t="s">
        <v>804</v>
      </c>
    </row>
    <row r="141" spans="2:3" ht="31.5">
      <c r="B141" s="122" t="s">
        <v>2145</v>
      </c>
      <c r="C141" s="72" t="s">
        <v>527</v>
      </c>
    </row>
    <row r="142" spans="2:3" ht="15.75">
      <c r="B142" s="122" t="s">
        <v>2146</v>
      </c>
      <c r="C142" s="72" t="s">
        <v>2489</v>
      </c>
    </row>
    <row r="143" spans="2:3" ht="31.5">
      <c r="B143" s="122" t="s">
        <v>2147</v>
      </c>
      <c r="C143" s="72" t="s">
        <v>2490</v>
      </c>
    </row>
    <row r="144" spans="2:3" ht="15.75">
      <c r="B144" s="122" t="s">
        <v>2148</v>
      </c>
      <c r="C144" s="72" t="s">
        <v>2491</v>
      </c>
    </row>
    <row r="145" spans="2:3" ht="15.75">
      <c r="B145" s="122" t="s">
        <v>2149</v>
      </c>
      <c r="C145" s="72" t="s">
        <v>1135</v>
      </c>
    </row>
    <row r="146" spans="2:3" ht="15.75">
      <c r="B146" s="122" t="s">
        <v>2150</v>
      </c>
      <c r="C146" s="72" t="s">
        <v>1136</v>
      </c>
    </row>
    <row r="147" spans="2:3" ht="15.75">
      <c r="B147" s="122" t="s">
        <v>2151</v>
      </c>
      <c r="C147" s="72" t="s">
        <v>1137</v>
      </c>
    </row>
    <row r="148" spans="2:3" ht="31.5">
      <c r="B148" s="122" t="s">
        <v>2152</v>
      </c>
      <c r="C148" s="72" t="s">
        <v>1138</v>
      </c>
    </row>
    <row r="149" spans="2:3" ht="15.75">
      <c r="B149" s="122" t="s">
        <v>2153</v>
      </c>
      <c r="C149" s="72" t="s">
        <v>1139</v>
      </c>
    </row>
    <row r="150" spans="2:3" ht="15.75">
      <c r="B150" s="122" t="s">
        <v>2154</v>
      </c>
      <c r="C150" s="72" t="s">
        <v>1140</v>
      </c>
    </row>
    <row r="151" spans="2:3" ht="15.75">
      <c r="B151" s="122" t="s">
        <v>2155</v>
      </c>
      <c r="C151" s="72" t="s">
        <v>1141</v>
      </c>
    </row>
    <row r="152" spans="2:3" ht="15.75">
      <c r="B152" s="122" t="s">
        <v>2156</v>
      </c>
      <c r="C152" s="72" t="s">
        <v>1142</v>
      </c>
    </row>
    <row r="153" spans="2:3" ht="15.75">
      <c r="B153" s="122" t="s">
        <v>2157</v>
      </c>
      <c r="C153" s="129" t="s">
        <v>1143</v>
      </c>
    </row>
    <row r="154" spans="2:3" ht="15.75">
      <c r="B154" s="122" t="s">
        <v>2158</v>
      </c>
      <c r="C154" s="72" t="s">
        <v>1144</v>
      </c>
    </row>
    <row r="155" spans="2:3" ht="31.5">
      <c r="B155" s="122" t="s">
        <v>2159</v>
      </c>
      <c r="C155" s="72" t="s">
        <v>1145</v>
      </c>
    </row>
    <row r="156" spans="2:3" ht="15.75">
      <c r="B156" s="122" t="s">
        <v>2160</v>
      </c>
      <c r="C156" s="72" t="s">
        <v>2993</v>
      </c>
    </row>
    <row r="157" spans="2:3" ht="15.75">
      <c r="B157" s="122" t="s">
        <v>542</v>
      </c>
      <c r="C157" s="72" t="s">
        <v>2994</v>
      </c>
    </row>
    <row r="158" spans="2:3" ht="15.75">
      <c r="B158" s="122" t="s">
        <v>543</v>
      </c>
      <c r="C158" s="72" t="s">
        <v>2995</v>
      </c>
    </row>
    <row r="159" spans="2:3" ht="31.5">
      <c r="B159" s="122" t="s">
        <v>544</v>
      </c>
      <c r="C159" s="72" t="s">
        <v>2996</v>
      </c>
    </row>
    <row r="160" spans="2:3" ht="15.75">
      <c r="B160" s="122" t="s">
        <v>545</v>
      </c>
      <c r="C160" s="72" t="s">
        <v>2997</v>
      </c>
    </row>
    <row r="161" spans="2:3" ht="31.5">
      <c r="B161" s="122" t="s">
        <v>546</v>
      </c>
      <c r="C161" s="72" t="s">
        <v>2998</v>
      </c>
    </row>
    <row r="162" spans="2:3" ht="15.75">
      <c r="B162" s="122" t="s">
        <v>547</v>
      </c>
      <c r="C162" s="129" t="s">
        <v>2999</v>
      </c>
    </row>
    <row r="163" spans="2:3" ht="15.75">
      <c r="B163" s="122" t="s">
        <v>548</v>
      </c>
      <c r="C163" s="72" t="s">
        <v>3000</v>
      </c>
    </row>
    <row r="164" spans="2:3" ht="15.75">
      <c r="B164" s="122" t="s">
        <v>549</v>
      </c>
      <c r="C164" s="129" t="s">
        <v>3001</v>
      </c>
    </row>
    <row r="165" spans="2:3" ht="15.75">
      <c r="B165" s="122" t="s">
        <v>550</v>
      </c>
      <c r="C165" s="72" t="s">
        <v>3002</v>
      </c>
    </row>
    <row r="166" spans="2:3" ht="15.75">
      <c r="B166" s="122" t="s">
        <v>551</v>
      </c>
      <c r="C166" s="72" t="s">
        <v>3003</v>
      </c>
    </row>
    <row r="167" spans="2:3" ht="15.75">
      <c r="B167" s="122" t="s">
        <v>552</v>
      </c>
      <c r="C167" s="72" t="s">
        <v>3004</v>
      </c>
    </row>
    <row r="168" spans="2:3" ht="31.5">
      <c r="B168" s="122" t="s">
        <v>553</v>
      </c>
      <c r="C168" s="72" t="s">
        <v>3005</v>
      </c>
    </row>
    <row r="169" spans="2:3" ht="15.75">
      <c r="B169" s="122" t="s">
        <v>554</v>
      </c>
      <c r="C169" s="72" t="s">
        <v>3006</v>
      </c>
    </row>
    <row r="170" spans="2:3" ht="15.75">
      <c r="B170" s="122" t="s">
        <v>555</v>
      </c>
      <c r="C170" s="72" t="s">
        <v>3007</v>
      </c>
    </row>
    <row r="171" spans="2:3" ht="31.5">
      <c r="B171" s="122" t="s">
        <v>556</v>
      </c>
      <c r="C171" s="72" t="s">
        <v>3008</v>
      </c>
    </row>
    <row r="172" spans="2:3" ht="15.75">
      <c r="B172" s="122" t="s">
        <v>557</v>
      </c>
      <c r="C172" s="74" t="s">
        <v>3009</v>
      </c>
    </row>
    <row r="173" spans="2:3" ht="15.75">
      <c r="B173" s="122" t="s">
        <v>558</v>
      </c>
      <c r="C173" s="129" t="s">
        <v>3009</v>
      </c>
    </row>
    <row r="174" spans="2:3" ht="15.75">
      <c r="B174" s="122" t="s">
        <v>559</v>
      </c>
      <c r="C174" s="72" t="s">
        <v>3010</v>
      </c>
    </row>
    <row r="175" spans="2:3" ht="15.75">
      <c r="B175" s="122" t="s">
        <v>560</v>
      </c>
      <c r="C175" s="74" t="s">
        <v>3011</v>
      </c>
    </row>
    <row r="176" spans="2:3" ht="15.75">
      <c r="B176" s="122" t="s">
        <v>561</v>
      </c>
      <c r="C176" s="129" t="s">
        <v>3012</v>
      </c>
    </row>
    <row r="177" spans="2:3" ht="15.75">
      <c r="B177" s="122" t="s">
        <v>562</v>
      </c>
      <c r="C177" s="72" t="s">
        <v>3013</v>
      </c>
    </row>
    <row r="178" spans="2:3" ht="31.5">
      <c r="B178" s="122" t="s">
        <v>563</v>
      </c>
      <c r="C178" s="72" t="s">
        <v>3292</v>
      </c>
    </row>
    <row r="179" spans="2:3" ht="15.75">
      <c r="B179" s="122" t="s">
        <v>564</v>
      </c>
      <c r="C179" s="72" t="s">
        <v>3293</v>
      </c>
    </row>
    <row r="180" spans="2:3" ht="15.75">
      <c r="B180" s="122" t="s">
        <v>565</v>
      </c>
      <c r="C180" s="72" t="s">
        <v>3294</v>
      </c>
    </row>
    <row r="181" spans="2:3" ht="31.5">
      <c r="B181" s="122" t="s">
        <v>566</v>
      </c>
      <c r="C181" s="72" t="s">
        <v>750</v>
      </c>
    </row>
    <row r="182" spans="2:3" ht="15.75">
      <c r="B182" s="122" t="s">
        <v>567</v>
      </c>
      <c r="C182" s="72" t="s">
        <v>751</v>
      </c>
    </row>
    <row r="183" spans="2:3" ht="15.75">
      <c r="B183" s="122" t="s">
        <v>568</v>
      </c>
      <c r="C183" s="72" t="s">
        <v>3213</v>
      </c>
    </row>
    <row r="184" spans="2:3" ht="15.75">
      <c r="B184" s="122" t="s">
        <v>569</v>
      </c>
      <c r="C184" s="72" t="s">
        <v>3214</v>
      </c>
    </row>
    <row r="185" spans="2:3" ht="15.75">
      <c r="B185" s="122" t="s">
        <v>570</v>
      </c>
      <c r="C185" s="72" t="s">
        <v>3215</v>
      </c>
    </row>
    <row r="186" spans="2:3" ht="31.5">
      <c r="B186" s="122" t="s">
        <v>571</v>
      </c>
      <c r="C186" s="72" t="s">
        <v>3216</v>
      </c>
    </row>
    <row r="187" spans="2:3" ht="31.5">
      <c r="B187" s="122" t="s">
        <v>572</v>
      </c>
      <c r="C187" s="72" t="s">
        <v>3217</v>
      </c>
    </row>
    <row r="188" spans="2:3" ht="15.75">
      <c r="B188" s="122" t="s">
        <v>573</v>
      </c>
      <c r="C188" s="72" t="s">
        <v>1883</v>
      </c>
    </row>
    <row r="189" spans="2:3" ht="15.75">
      <c r="B189" s="122" t="s">
        <v>574</v>
      </c>
      <c r="C189" s="74" t="s">
        <v>2454</v>
      </c>
    </row>
    <row r="190" spans="2:3" ht="15.75">
      <c r="B190" s="122" t="s">
        <v>575</v>
      </c>
      <c r="C190" s="129" t="s">
        <v>2455</v>
      </c>
    </row>
    <row r="191" spans="2:3" ht="15.75">
      <c r="B191" s="122" t="s">
        <v>576</v>
      </c>
      <c r="C191" s="72" t="s">
        <v>2456</v>
      </c>
    </row>
    <row r="192" spans="2:3" ht="31.5">
      <c r="B192" s="122" t="s">
        <v>577</v>
      </c>
      <c r="C192" s="72" t="s">
        <v>2457</v>
      </c>
    </row>
    <row r="193" spans="2:3" ht="15.75">
      <c r="B193" s="122" t="s">
        <v>578</v>
      </c>
      <c r="C193" s="72" t="s">
        <v>2458</v>
      </c>
    </row>
    <row r="194" spans="2:3" ht="15.75">
      <c r="B194" s="122" t="s">
        <v>579</v>
      </c>
      <c r="C194" s="72" t="s">
        <v>2459</v>
      </c>
    </row>
    <row r="195" spans="2:3" ht="15.75">
      <c r="B195" s="122" t="s">
        <v>580</v>
      </c>
      <c r="C195" s="72" t="s">
        <v>2460</v>
      </c>
    </row>
    <row r="196" spans="2:3" ht="15.75">
      <c r="B196" s="122" t="s">
        <v>581</v>
      </c>
      <c r="C196" s="72" t="s">
        <v>2461</v>
      </c>
    </row>
    <row r="197" spans="2:3" ht="15.75">
      <c r="B197" s="122" t="s">
        <v>582</v>
      </c>
      <c r="C197" s="72" t="s">
        <v>2462</v>
      </c>
    </row>
    <row r="198" spans="2:3" ht="15.75">
      <c r="B198" s="122" t="s">
        <v>583</v>
      </c>
      <c r="C198" s="72" t="s">
        <v>2463</v>
      </c>
    </row>
    <row r="199" spans="2:3" ht="15.75">
      <c r="B199" s="122" t="s">
        <v>584</v>
      </c>
      <c r="C199" s="72" t="s">
        <v>2464</v>
      </c>
    </row>
    <row r="200" spans="2:3" ht="31.5">
      <c r="B200" s="122" t="s">
        <v>585</v>
      </c>
      <c r="C200" s="72" t="s">
        <v>2465</v>
      </c>
    </row>
    <row r="201" spans="2:3" ht="15.75">
      <c r="B201" s="122" t="s">
        <v>586</v>
      </c>
      <c r="C201" s="72" t="s">
        <v>2466</v>
      </c>
    </row>
    <row r="202" spans="2:3" ht="15.75">
      <c r="B202" s="122" t="s">
        <v>587</v>
      </c>
      <c r="C202" s="72" t="s">
        <v>2467</v>
      </c>
    </row>
    <row r="203" spans="2:3" ht="15.75">
      <c r="B203" s="122" t="s">
        <v>588</v>
      </c>
      <c r="C203" s="72" t="s">
        <v>2468</v>
      </c>
    </row>
    <row r="204" spans="2:3" ht="15.75">
      <c r="B204" s="122" t="s">
        <v>589</v>
      </c>
      <c r="C204" s="72" t="s">
        <v>2469</v>
      </c>
    </row>
    <row r="205" spans="2:3" ht="15.75">
      <c r="B205" s="122" t="s">
        <v>590</v>
      </c>
      <c r="C205" s="72" t="s">
        <v>2470</v>
      </c>
    </row>
    <row r="206" spans="2:3" ht="15.75">
      <c r="B206" s="122" t="s">
        <v>591</v>
      </c>
      <c r="C206" s="72" t="s">
        <v>2471</v>
      </c>
    </row>
    <row r="207" spans="2:3" ht="15.75">
      <c r="B207" s="122" t="s">
        <v>592</v>
      </c>
      <c r="C207" s="74" t="s">
        <v>2472</v>
      </c>
    </row>
    <row r="208" spans="2:3" ht="15.75">
      <c r="B208" s="122" t="s">
        <v>593</v>
      </c>
      <c r="C208" s="129" t="s">
        <v>2473</v>
      </c>
    </row>
    <row r="209" spans="2:3" ht="15.75">
      <c r="B209" s="122" t="s">
        <v>594</v>
      </c>
      <c r="C209" s="72" t="s">
        <v>2474</v>
      </c>
    </row>
    <row r="210" spans="2:3" ht="15.75">
      <c r="B210" s="122" t="s">
        <v>595</v>
      </c>
      <c r="C210" s="72" t="s">
        <v>2475</v>
      </c>
    </row>
    <row r="211" spans="2:3" ht="15.75">
      <c r="B211" s="122" t="s">
        <v>596</v>
      </c>
      <c r="C211" s="72" t="s">
        <v>2476</v>
      </c>
    </row>
    <row r="212" spans="2:3" ht="15.75">
      <c r="B212" s="122" t="s">
        <v>597</v>
      </c>
      <c r="C212" s="72" t="s">
        <v>2477</v>
      </c>
    </row>
    <row r="213" spans="2:3" ht="15.75">
      <c r="B213" s="122" t="s">
        <v>598</v>
      </c>
      <c r="C213" s="72" t="s">
        <v>2445</v>
      </c>
    </row>
    <row r="214" spans="2:3" ht="15.75">
      <c r="B214" s="122" t="s">
        <v>599</v>
      </c>
      <c r="C214" s="72" t="s">
        <v>282</v>
      </c>
    </row>
    <row r="215" spans="2:3" ht="31.5">
      <c r="B215" s="122" t="s">
        <v>600</v>
      </c>
      <c r="C215" s="72" t="s">
        <v>283</v>
      </c>
    </row>
    <row r="216" spans="2:3" ht="15.75">
      <c r="B216" s="122" t="s">
        <v>601</v>
      </c>
      <c r="C216" s="72" t="s">
        <v>284</v>
      </c>
    </row>
    <row r="217" spans="2:3" ht="15.75">
      <c r="B217" s="122" t="s">
        <v>602</v>
      </c>
      <c r="C217" s="72" t="s">
        <v>285</v>
      </c>
    </row>
    <row r="218" spans="2:3" ht="15.75">
      <c r="B218" s="122" t="s">
        <v>603</v>
      </c>
      <c r="C218" s="72" t="s">
        <v>1762</v>
      </c>
    </row>
    <row r="219" spans="2:3" ht="15.75">
      <c r="B219" s="122" t="s">
        <v>604</v>
      </c>
      <c r="C219" s="72" t="s">
        <v>3140</v>
      </c>
    </row>
    <row r="220" spans="2:3" ht="15.75">
      <c r="B220" s="122" t="s">
        <v>605</v>
      </c>
      <c r="C220" s="72" t="s">
        <v>3141</v>
      </c>
    </row>
    <row r="221" spans="2:3" ht="15.75">
      <c r="B221" s="122" t="s">
        <v>606</v>
      </c>
      <c r="C221" s="72" t="s">
        <v>1901</v>
      </c>
    </row>
    <row r="222" spans="2:3" ht="15.75">
      <c r="B222" s="122" t="s">
        <v>607</v>
      </c>
      <c r="C222" s="72" t="s">
        <v>1180</v>
      </c>
    </row>
    <row r="223" spans="2:3" ht="15.75">
      <c r="B223" s="122" t="s">
        <v>608</v>
      </c>
      <c r="C223" s="72" t="s">
        <v>1181</v>
      </c>
    </row>
    <row r="224" spans="2:3" ht="15.75">
      <c r="B224" s="122" t="s">
        <v>609</v>
      </c>
      <c r="C224" s="72" t="s">
        <v>1182</v>
      </c>
    </row>
    <row r="225" spans="2:3" ht="31.5">
      <c r="B225" s="122" t="s">
        <v>610</v>
      </c>
      <c r="C225" s="72" t="s">
        <v>1183</v>
      </c>
    </row>
    <row r="226" spans="2:3" ht="15.75">
      <c r="B226" s="122" t="s">
        <v>611</v>
      </c>
      <c r="C226" s="72" t="s">
        <v>1184</v>
      </c>
    </row>
    <row r="227" spans="2:3" ht="15.75">
      <c r="B227" s="122" t="s">
        <v>612</v>
      </c>
      <c r="C227" s="72" t="s">
        <v>1185</v>
      </c>
    </row>
    <row r="228" spans="2:3" ht="31.5">
      <c r="B228" s="122" t="s">
        <v>613</v>
      </c>
      <c r="C228" s="72" t="s">
        <v>1186</v>
      </c>
    </row>
    <row r="229" spans="2:3" ht="15.75">
      <c r="B229" s="122" t="s">
        <v>614</v>
      </c>
      <c r="C229" s="72" t="s">
        <v>1187</v>
      </c>
    </row>
    <row r="230" spans="2:3" ht="15.75">
      <c r="B230" s="122" t="s">
        <v>615</v>
      </c>
      <c r="C230" s="72" t="s">
        <v>1188</v>
      </c>
    </row>
    <row r="231" spans="2:3" ht="15.75">
      <c r="B231" s="122" t="s">
        <v>616</v>
      </c>
      <c r="C231" s="72" t="s">
        <v>1189</v>
      </c>
    </row>
    <row r="232" spans="2:3" ht="15.75">
      <c r="B232" s="122" t="s">
        <v>617</v>
      </c>
      <c r="C232" s="72" t="s">
        <v>2520</v>
      </c>
    </row>
    <row r="233" spans="2:3" ht="31.5">
      <c r="B233" s="122" t="s">
        <v>618</v>
      </c>
      <c r="C233" s="72" t="s">
        <v>2521</v>
      </c>
    </row>
    <row r="234" spans="2:3" ht="15.75">
      <c r="B234" s="122" t="s">
        <v>619</v>
      </c>
      <c r="C234" s="72" t="s">
        <v>2522</v>
      </c>
    </row>
    <row r="235" spans="2:3" ht="15.75">
      <c r="B235" s="122" t="s">
        <v>620</v>
      </c>
      <c r="C235" s="72" t="s">
        <v>2523</v>
      </c>
    </row>
    <row r="236" spans="2:3" ht="15.75">
      <c r="B236" s="122" t="s">
        <v>621</v>
      </c>
      <c r="C236" s="72" t="s">
        <v>2524</v>
      </c>
    </row>
    <row r="237" spans="2:3" ht="15.75">
      <c r="B237" s="122" t="s">
        <v>622</v>
      </c>
      <c r="C237" s="72" t="s">
        <v>2525</v>
      </c>
    </row>
    <row r="238" spans="2:3" ht="15.75">
      <c r="B238" s="122" t="s">
        <v>623</v>
      </c>
      <c r="C238" s="72" t="s">
        <v>2526</v>
      </c>
    </row>
    <row r="239" spans="2:3" ht="31.5">
      <c r="B239" s="122" t="s">
        <v>624</v>
      </c>
      <c r="C239" s="72" t="s">
        <v>2527</v>
      </c>
    </row>
    <row r="240" spans="2:3" ht="31.5">
      <c r="B240" s="122" t="s">
        <v>625</v>
      </c>
      <c r="C240" s="72" t="s">
        <v>2528</v>
      </c>
    </row>
    <row r="241" spans="2:3" ht="15.75">
      <c r="B241" s="122" t="s">
        <v>626</v>
      </c>
      <c r="C241" s="72" t="s">
        <v>2529</v>
      </c>
    </row>
    <row r="242" spans="2:3" ht="15.75">
      <c r="B242" s="122" t="s">
        <v>627</v>
      </c>
      <c r="C242" s="72" t="s">
        <v>2530</v>
      </c>
    </row>
    <row r="243" spans="2:3" ht="15.75">
      <c r="B243" s="122" t="s">
        <v>628</v>
      </c>
      <c r="C243" s="72" t="s">
        <v>2531</v>
      </c>
    </row>
    <row r="244" spans="2:3" ht="31.5">
      <c r="B244" s="122" t="s">
        <v>629</v>
      </c>
      <c r="C244" s="72" t="s">
        <v>2569</v>
      </c>
    </row>
    <row r="245" spans="2:3" ht="15.75">
      <c r="B245" s="122" t="s">
        <v>630</v>
      </c>
      <c r="C245" s="129" t="s">
        <v>1331</v>
      </c>
    </row>
    <row r="246" spans="2:3" ht="15.75">
      <c r="B246" s="122" t="s">
        <v>631</v>
      </c>
      <c r="C246" s="72" t="s">
        <v>2686</v>
      </c>
    </row>
    <row r="247" spans="2:3" ht="31.5">
      <c r="B247" s="122" t="s">
        <v>632</v>
      </c>
      <c r="C247" s="72" t="s">
        <v>2687</v>
      </c>
    </row>
    <row r="248" spans="2:3" ht="15.75">
      <c r="B248" s="122" t="s">
        <v>633</v>
      </c>
      <c r="C248" s="129" t="s">
        <v>2688</v>
      </c>
    </row>
    <row r="249" spans="2:3" ht="31.5">
      <c r="B249" s="122" t="s">
        <v>634</v>
      </c>
      <c r="C249" s="72" t="s">
        <v>2689</v>
      </c>
    </row>
    <row r="250" spans="2:3" ht="15.75">
      <c r="B250" s="122" t="s">
        <v>635</v>
      </c>
      <c r="C250" s="129" t="s">
        <v>2690</v>
      </c>
    </row>
    <row r="251" spans="2:3" ht="15.75">
      <c r="B251" s="122" t="s">
        <v>636</v>
      </c>
      <c r="C251" s="72" t="s">
        <v>2691</v>
      </c>
    </row>
    <row r="252" spans="2:3" ht="15.75">
      <c r="B252" s="122" t="s">
        <v>637</v>
      </c>
      <c r="C252" s="72" t="s">
        <v>2692</v>
      </c>
    </row>
    <row r="253" spans="2:3" ht="15.75">
      <c r="B253" s="122" t="s">
        <v>638</v>
      </c>
      <c r="C253" s="72" t="s">
        <v>2693</v>
      </c>
    </row>
    <row r="254" spans="2:3" ht="15.75">
      <c r="B254" s="122" t="s">
        <v>639</v>
      </c>
      <c r="C254" s="72" t="s">
        <v>2694</v>
      </c>
    </row>
    <row r="255" spans="2:3" ht="15.75">
      <c r="B255" s="122" t="s">
        <v>640</v>
      </c>
      <c r="C255" s="72" t="s">
        <v>2695</v>
      </c>
    </row>
    <row r="256" spans="2:3" ht="31.5">
      <c r="B256" s="122" t="s">
        <v>641</v>
      </c>
      <c r="C256" s="72" t="s">
        <v>2696</v>
      </c>
    </row>
    <row r="257" spans="2:3" ht="15.75">
      <c r="B257" s="122" t="s">
        <v>642</v>
      </c>
      <c r="C257" s="72" t="s">
        <v>2161</v>
      </c>
    </row>
    <row r="258" spans="2:3" ht="15.75">
      <c r="B258" s="122" t="s">
        <v>643</v>
      </c>
      <c r="C258" s="129" t="s">
        <v>2162</v>
      </c>
    </row>
    <row r="259" spans="2:3" ht="15.75">
      <c r="B259" s="122" t="s">
        <v>644</v>
      </c>
      <c r="C259" s="72" t="s">
        <v>2163</v>
      </c>
    </row>
    <row r="260" spans="2:3" ht="15.75">
      <c r="B260" s="122" t="s">
        <v>645</v>
      </c>
      <c r="C260" s="74" t="s">
        <v>2164</v>
      </c>
    </row>
    <row r="261" spans="2:3" ht="15.75">
      <c r="B261" s="122" t="s">
        <v>646</v>
      </c>
      <c r="C261" s="129" t="s">
        <v>2164</v>
      </c>
    </row>
    <row r="262" spans="2:3" ht="63">
      <c r="B262" s="122" t="s">
        <v>647</v>
      </c>
      <c r="C262" s="72" t="s">
        <v>1626</v>
      </c>
    </row>
    <row r="263" spans="2:3" ht="15.75">
      <c r="B263" s="122" t="s">
        <v>648</v>
      </c>
      <c r="C263" s="74" t="s">
        <v>2165</v>
      </c>
    </row>
    <row r="264" spans="2:3" ht="15.75">
      <c r="B264" s="122" t="s">
        <v>649</v>
      </c>
      <c r="C264" s="129" t="s">
        <v>2166</v>
      </c>
    </row>
    <row r="265" spans="2:3" ht="15.75">
      <c r="B265" s="122" t="s">
        <v>650</v>
      </c>
      <c r="C265" s="72" t="s">
        <v>2167</v>
      </c>
    </row>
    <row r="266" spans="2:3" ht="15.75">
      <c r="B266" s="122" t="s">
        <v>651</v>
      </c>
      <c r="C266" s="72" t="s">
        <v>735</v>
      </c>
    </row>
    <row r="267" spans="2:3" ht="15.75">
      <c r="B267" s="122" t="s">
        <v>652</v>
      </c>
      <c r="C267" s="72" t="s">
        <v>736</v>
      </c>
    </row>
    <row r="268" spans="2:3" ht="15.75">
      <c r="B268" s="122" t="s">
        <v>653</v>
      </c>
      <c r="C268" s="72" t="s">
        <v>737</v>
      </c>
    </row>
    <row r="269" spans="2:3" ht="15.75">
      <c r="B269" s="122" t="s">
        <v>654</v>
      </c>
      <c r="C269" s="72" t="s">
        <v>738</v>
      </c>
    </row>
    <row r="270" spans="2:3" ht="15.75">
      <c r="B270" s="122" t="s">
        <v>655</v>
      </c>
      <c r="C270" s="72" t="s">
        <v>739</v>
      </c>
    </row>
    <row r="271" spans="2:3" ht="15.75">
      <c r="B271" s="122" t="s">
        <v>656</v>
      </c>
      <c r="C271" s="72" t="s">
        <v>1984</v>
      </c>
    </row>
    <row r="272" spans="2:3" ht="15.75">
      <c r="B272" s="122" t="s">
        <v>657</v>
      </c>
      <c r="C272" s="72" t="s">
        <v>1988</v>
      </c>
    </row>
    <row r="273" spans="2:3" ht="15.75">
      <c r="B273" s="122" t="s">
        <v>658</v>
      </c>
      <c r="C273" s="74" t="s">
        <v>740</v>
      </c>
    </row>
    <row r="274" spans="2:3" ht="15.75">
      <c r="B274" s="122" t="s">
        <v>659</v>
      </c>
      <c r="C274" s="129" t="s">
        <v>741</v>
      </c>
    </row>
    <row r="275" spans="2:3" ht="15.75">
      <c r="B275" s="122" t="s">
        <v>660</v>
      </c>
      <c r="C275" s="72" t="s">
        <v>742</v>
      </c>
    </row>
    <row r="276" spans="2:3" ht="15.75">
      <c r="B276" s="122" t="s">
        <v>661</v>
      </c>
      <c r="C276" s="72" t="s">
        <v>743</v>
      </c>
    </row>
    <row r="277" spans="2:3" ht="31.5">
      <c r="B277" s="122" t="s">
        <v>662</v>
      </c>
      <c r="C277" s="72" t="s">
        <v>744</v>
      </c>
    </row>
    <row r="278" spans="2:3" ht="15.75">
      <c r="B278" s="122" t="s">
        <v>663</v>
      </c>
      <c r="C278" s="72" t="s">
        <v>2768</v>
      </c>
    </row>
    <row r="279" spans="2:3" ht="31.5">
      <c r="B279" s="122" t="s">
        <v>664</v>
      </c>
      <c r="C279" s="72" t="s">
        <v>2769</v>
      </c>
    </row>
    <row r="280" spans="2:3" ht="15.75">
      <c r="B280" s="122" t="s">
        <v>665</v>
      </c>
      <c r="C280" s="72" t="s">
        <v>2770</v>
      </c>
    </row>
    <row r="281" spans="2:3" ht="15.75">
      <c r="B281" s="122" t="s">
        <v>666</v>
      </c>
      <c r="C281" s="72" t="s">
        <v>2771</v>
      </c>
    </row>
    <row r="282" spans="2:3" ht="31.5">
      <c r="B282" s="122" t="s">
        <v>667</v>
      </c>
      <c r="C282" s="72" t="s">
        <v>1559</v>
      </c>
    </row>
    <row r="283" spans="2:3" ht="15.75">
      <c r="B283" s="122" t="s">
        <v>668</v>
      </c>
      <c r="C283" s="72" t="s">
        <v>423</v>
      </c>
    </row>
    <row r="284" spans="2:3" ht="15.75">
      <c r="B284" s="122" t="s">
        <v>669</v>
      </c>
      <c r="C284" s="72" t="s">
        <v>424</v>
      </c>
    </row>
    <row r="285" spans="2:3" ht="15.75">
      <c r="B285" s="122" t="s">
        <v>670</v>
      </c>
      <c r="C285" s="72" t="s">
        <v>425</v>
      </c>
    </row>
    <row r="286" spans="2:3" ht="15.75">
      <c r="B286" s="122" t="s">
        <v>671</v>
      </c>
      <c r="C286" s="72" t="s">
        <v>426</v>
      </c>
    </row>
    <row r="287" spans="2:3" ht="31.5">
      <c r="B287" s="122" t="s">
        <v>672</v>
      </c>
      <c r="C287" s="72" t="s">
        <v>1684</v>
      </c>
    </row>
    <row r="288" spans="2:3" ht="15.75">
      <c r="B288" s="122" t="s">
        <v>673</v>
      </c>
      <c r="C288" s="72" t="s">
        <v>1643</v>
      </c>
    </row>
    <row r="289" spans="2:3" ht="15.75">
      <c r="B289" s="122" t="s">
        <v>674</v>
      </c>
      <c r="C289" s="72" t="s">
        <v>1644</v>
      </c>
    </row>
    <row r="290" spans="2:3" ht="15.75">
      <c r="B290" s="122" t="s">
        <v>675</v>
      </c>
      <c r="C290" s="72" t="s">
        <v>2800</v>
      </c>
    </row>
    <row r="291" spans="2:3" ht="15.75">
      <c r="B291" s="122" t="s">
        <v>676</v>
      </c>
      <c r="C291" s="72" t="s">
        <v>2801</v>
      </c>
    </row>
    <row r="292" spans="2:3" ht="15.75">
      <c r="B292" s="122" t="s">
        <v>677</v>
      </c>
      <c r="C292" s="72" t="s">
        <v>2802</v>
      </c>
    </row>
    <row r="293" spans="2:3" ht="15.75">
      <c r="B293" s="122" t="s">
        <v>678</v>
      </c>
      <c r="C293" s="74" t="s">
        <v>2803</v>
      </c>
    </row>
    <row r="294" spans="2:3" ht="15.75">
      <c r="B294" s="122" t="s">
        <v>679</v>
      </c>
      <c r="C294" s="129" t="s">
        <v>3340</v>
      </c>
    </row>
    <row r="295" spans="2:3" ht="15.75">
      <c r="B295" s="122" t="s">
        <v>680</v>
      </c>
      <c r="C295" s="72" t="s">
        <v>1617</v>
      </c>
    </row>
    <row r="296" spans="2:3" ht="15.75">
      <c r="B296" s="122" t="s">
        <v>681</v>
      </c>
      <c r="C296" s="72" t="s">
        <v>1618</v>
      </c>
    </row>
    <row r="297" spans="2:3" ht="31.5">
      <c r="B297" s="122" t="s">
        <v>682</v>
      </c>
      <c r="C297" s="72" t="s">
        <v>878</v>
      </c>
    </row>
    <row r="298" spans="2:3" ht="15.75">
      <c r="B298" s="122" t="s">
        <v>683</v>
      </c>
      <c r="C298" s="72" t="s">
        <v>879</v>
      </c>
    </row>
    <row r="299" spans="2:3" ht="31.5">
      <c r="B299" s="122" t="s">
        <v>684</v>
      </c>
      <c r="C299" s="72" t="s">
        <v>880</v>
      </c>
    </row>
    <row r="300" spans="2:3" ht="15.75">
      <c r="B300" s="122" t="s">
        <v>685</v>
      </c>
      <c r="C300" s="72" t="s">
        <v>881</v>
      </c>
    </row>
    <row r="301" spans="2:3" ht="15.75">
      <c r="B301" s="122" t="s">
        <v>686</v>
      </c>
      <c r="C301" s="72" t="s">
        <v>2221</v>
      </c>
    </row>
    <row r="302" spans="2:3" ht="31.5">
      <c r="B302" s="122" t="s">
        <v>687</v>
      </c>
      <c r="C302" s="72" t="s">
        <v>2222</v>
      </c>
    </row>
    <row r="303" spans="2:3" ht="15.75">
      <c r="B303" s="122" t="s">
        <v>688</v>
      </c>
      <c r="C303" s="72" t="s">
        <v>2223</v>
      </c>
    </row>
    <row r="304" spans="2:3" ht="31.5">
      <c r="B304" s="122" t="s">
        <v>689</v>
      </c>
      <c r="C304" s="72" t="s">
        <v>2224</v>
      </c>
    </row>
    <row r="305" spans="2:3" ht="15.75">
      <c r="B305" s="122" t="s">
        <v>690</v>
      </c>
      <c r="C305" s="72" t="s">
        <v>2225</v>
      </c>
    </row>
    <row r="306" spans="2:3" ht="15.75">
      <c r="B306" s="122" t="s">
        <v>691</v>
      </c>
      <c r="C306" s="72" t="s">
        <v>2226</v>
      </c>
    </row>
    <row r="307" spans="2:3" ht="15.75">
      <c r="B307" s="122" t="s">
        <v>345</v>
      </c>
      <c r="C307" s="72" t="s">
        <v>2227</v>
      </c>
    </row>
    <row r="308" spans="2:3" ht="15.75">
      <c r="B308" s="122" t="s">
        <v>346</v>
      </c>
      <c r="C308" s="72" t="s">
        <v>2228</v>
      </c>
    </row>
    <row r="309" spans="2:3" ht="15.75">
      <c r="B309" s="122" t="s">
        <v>347</v>
      </c>
      <c r="C309" s="72" t="s">
        <v>2229</v>
      </c>
    </row>
    <row r="310" spans="2:3" ht="15.75">
      <c r="B310" s="122" t="s">
        <v>348</v>
      </c>
      <c r="C310" s="72" t="s">
        <v>2230</v>
      </c>
    </row>
    <row r="311" spans="2:3" ht="15.75">
      <c r="B311" s="122" t="s">
        <v>349</v>
      </c>
      <c r="C311" s="72" t="s">
        <v>2231</v>
      </c>
    </row>
    <row r="312" spans="2:3" ht="31.5">
      <c r="B312" s="122" t="s">
        <v>350</v>
      </c>
      <c r="C312" s="72" t="s">
        <v>2232</v>
      </c>
    </row>
    <row r="313" spans="2:3" ht="47.25">
      <c r="B313" s="122" t="s">
        <v>351</v>
      </c>
      <c r="C313" s="72" t="s">
        <v>1363</v>
      </c>
    </row>
    <row r="314" spans="2:3" ht="15.75">
      <c r="B314" s="122" t="s">
        <v>352</v>
      </c>
      <c r="C314" s="72" t="s">
        <v>1364</v>
      </c>
    </row>
    <row r="315" spans="2:3" ht="31.5">
      <c r="B315" s="122" t="s">
        <v>353</v>
      </c>
      <c r="C315" s="72" t="s">
        <v>3053</v>
      </c>
    </row>
    <row r="316" spans="2:3" ht="15.75">
      <c r="B316" s="122" t="s">
        <v>51</v>
      </c>
      <c r="C316" s="72" t="s">
        <v>3054</v>
      </c>
    </row>
    <row r="317" spans="2:3" ht="15.75">
      <c r="B317" s="122" t="s">
        <v>52</v>
      </c>
      <c r="C317" s="72" t="s">
        <v>3055</v>
      </c>
    </row>
    <row r="318" spans="2:3" ht="15.75">
      <c r="B318" s="122" t="s">
        <v>53</v>
      </c>
      <c r="C318" s="72" t="s">
        <v>3056</v>
      </c>
    </row>
    <row r="319" spans="2:3" ht="15.75">
      <c r="B319" s="122" t="s">
        <v>54</v>
      </c>
      <c r="C319" s="72" t="s">
        <v>3057</v>
      </c>
    </row>
    <row r="320" spans="2:3" ht="15.75">
      <c r="B320" s="122" t="s">
        <v>55</v>
      </c>
      <c r="C320" s="72" t="s">
        <v>3058</v>
      </c>
    </row>
    <row r="321" spans="2:3" ht="15.75">
      <c r="B321" s="122" t="s">
        <v>56</v>
      </c>
      <c r="C321" s="72" t="s">
        <v>2530</v>
      </c>
    </row>
    <row r="322" spans="2:3" ht="15.75">
      <c r="B322" s="122" t="s">
        <v>57</v>
      </c>
      <c r="C322" s="72" t="s">
        <v>3401</v>
      </c>
    </row>
    <row r="323" spans="2:3" ht="15.75">
      <c r="B323" s="122" t="s">
        <v>58</v>
      </c>
      <c r="C323" s="72" t="s">
        <v>3402</v>
      </c>
    </row>
    <row r="324" spans="2:3" ht="15.75">
      <c r="B324" s="122" t="s">
        <v>59</v>
      </c>
      <c r="C324" s="72" t="s">
        <v>3403</v>
      </c>
    </row>
    <row r="325" spans="2:3" ht="31.5">
      <c r="B325" s="122" t="s">
        <v>60</v>
      </c>
      <c r="C325" s="72" t="s">
        <v>3404</v>
      </c>
    </row>
    <row r="326" spans="2:3" ht="15.75">
      <c r="B326" s="122" t="s">
        <v>185</v>
      </c>
      <c r="C326" s="72" t="s">
        <v>3405</v>
      </c>
    </row>
    <row r="327" spans="2:3" ht="15.75">
      <c r="B327" s="122" t="s">
        <v>186</v>
      </c>
      <c r="C327" s="72" t="s">
        <v>3406</v>
      </c>
    </row>
    <row r="328" spans="2:3" ht="15.75">
      <c r="B328" s="122" t="s">
        <v>187</v>
      </c>
      <c r="C328" s="72" t="s">
        <v>3407</v>
      </c>
    </row>
    <row r="329" spans="2:3" ht="15.75">
      <c r="B329" s="122" t="s">
        <v>188</v>
      </c>
      <c r="C329" s="72" t="s">
        <v>3408</v>
      </c>
    </row>
    <row r="330" spans="2:3" ht="15.75">
      <c r="B330" s="122" t="s">
        <v>189</v>
      </c>
      <c r="C330" s="72" t="s">
        <v>3409</v>
      </c>
    </row>
    <row r="331" spans="2:3" ht="15.75">
      <c r="B331" s="122" t="s">
        <v>190</v>
      </c>
      <c r="C331" s="129" t="s">
        <v>3410</v>
      </c>
    </row>
    <row r="332" spans="2:3" ht="15.75">
      <c r="B332" s="122" t="s">
        <v>191</v>
      </c>
      <c r="C332" s="72" t="s">
        <v>3411</v>
      </c>
    </row>
    <row r="333" spans="2:3" ht="15.75">
      <c r="B333" s="122" t="s">
        <v>192</v>
      </c>
      <c r="C333" s="72" t="s">
        <v>3412</v>
      </c>
    </row>
    <row r="334" spans="2:3" ht="15.75">
      <c r="B334" s="122" t="s">
        <v>193</v>
      </c>
      <c r="C334" s="129" t="s">
        <v>3413</v>
      </c>
    </row>
    <row r="335" spans="2:3" ht="15.75">
      <c r="B335" s="122" t="s">
        <v>194</v>
      </c>
      <c r="C335" s="72" t="s">
        <v>3414</v>
      </c>
    </row>
    <row r="336" spans="2:3" ht="15.75">
      <c r="B336" s="122" t="s">
        <v>195</v>
      </c>
      <c r="C336" s="72" t="s">
        <v>3415</v>
      </c>
    </row>
    <row r="337" spans="2:3" ht="15.75">
      <c r="B337" s="122" t="s">
        <v>196</v>
      </c>
      <c r="C337" s="72" t="s">
        <v>2219</v>
      </c>
    </row>
    <row r="338" spans="2:3" ht="15.75">
      <c r="B338" s="122" t="s">
        <v>2860</v>
      </c>
      <c r="C338" s="72" t="s">
        <v>2220</v>
      </c>
    </row>
    <row r="339" spans="2:3" ht="15.75">
      <c r="B339" s="122" t="s">
        <v>2861</v>
      </c>
      <c r="C339" s="72" t="s">
        <v>2570</v>
      </c>
    </row>
    <row r="340" spans="2:3" ht="15.75">
      <c r="B340" s="122" t="s">
        <v>2862</v>
      </c>
      <c r="C340" s="72" t="s">
        <v>2571</v>
      </c>
    </row>
    <row r="341" spans="2:3" ht="15.75">
      <c r="B341" s="122" t="s">
        <v>2863</v>
      </c>
      <c r="C341" s="72" t="s">
        <v>2572</v>
      </c>
    </row>
    <row r="342" spans="2:3" ht="15.75">
      <c r="B342" s="122" t="s">
        <v>2864</v>
      </c>
      <c r="C342" s="72" t="s">
        <v>2573</v>
      </c>
    </row>
    <row r="343" spans="2:3" ht="31.5">
      <c r="B343" s="122" t="s">
        <v>2865</v>
      </c>
      <c r="C343" s="72" t="s">
        <v>2574</v>
      </c>
    </row>
    <row r="344" spans="2:3" ht="15.75">
      <c r="B344" s="122" t="s">
        <v>2866</v>
      </c>
      <c r="C344" s="72" t="s">
        <v>2575</v>
      </c>
    </row>
    <row r="345" spans="2:3" ht="15.75">
      <c r="B345" s="122" t="s">
        <v>2867</v>
      </c>
      <c r="C345" s="72" t="s">
        <v>2576</v>
      </c>
    </row>
    <row r="346" spans="2:3" ht="15.75">
      <c r="B346" s="122" t="s">
        <v>2868</v>
      </c>
      <c r="C346" s="72" t="s">
        <v>3316</v>
      </c>
    </row>
    <row r="347" spans="2:3" ht="15.75">
      <c r="B347" s="122" t="s">
        <v>2869</v>
      </c>
      <c r="C347" s="72" t="s">
        <v>3317</v>
      </c>
    </row>
    <row r="348" spans="2:3" ht="15.75">
      <c r="B348" s="122" t="s">
        <v>2870</v>
      </c>
      <c r="C348" s="72" t="s">
        <v>3307</v>
      </c>
    </row>
    <row r="349" spans="2:3" ht="15.75">
      <c r="B349" s="122" t="s">
        <v>2871</v>
      </c>
      <c r="C349" s="72" t="s">
        <v>3308</v>
      </c>
    </row>
    <row r="350" spans="2:3" ht="31.5">
      <c r="B350" s="122" t="s">
        <v>2872</v>
      </c>
      <c r="C350" s="72" t="s">
        <v>3318</v>
      </c>
    </row>
    <row r="351" spans="2:3" ht="15.75">
      <c r="B351" s="122" t="s">
        <v>2873</v>
      </c>
      <c r="C351" s="72" t="s">
        <v>3319</v>
      </c>
    </row>
    <row r="352" spans="2:3" ht="15.75">
      <c r="B352" s="122" t="s">
        <v>2874</v>
      </c>
      <c r="C352" s="72" t="s">
        <v>3320</v>
      </c>
    </row>
    <row r="353" spans="2:3" ht="15.75">
      <c r="B353" s="122" t="s">
        <v>2875</v>
      </c>
      <c r="C353" s="72" t="s">
        <v>3321</v>
      </c>
    </row>
    <row r="354" spans="2:3" ht="15.75">
      <c r="B354" s="122" t="s">
        <v>2876</v>
      </c>
      <c r="C354" s="72" t="s">
        <v>3322</v>
      </c>
    </row>
    <row r="355" spans="2:3" ht="15.75">
      <c r="B355" s="122" t="s">
        <v>2877</v>
      </c>
      <c r="C355" s="72" t="s">
        <v>3323</v>
      </c>
    </row>
    <row r="356" spans="2:3" ht="31.5">
      <c r="B356" s="122" t="s">
        <v>2878</v>
      </c>
      <c r="C356" s="72" t="s">
        <v>3310</v>
      </c>
    </row>
    <row r="357" spans="2:3" ht="15.75">
      <c r="B357" s="122" t="s">
        <v>2879</v>
      </c>
      <c r="C357" s="129" t="s">
        <v>3311</v>
      </c>
    </row>
    <row r="358" spans="2:3" ht="15.75">
      <c r="B358" s="122" t="s">
        <v>2880</v>
      </c>
      <c r="C358" s="72" t="s">
        <v>3312</v>
      </c>
    </row>
    <row r="359" spans="2:3" ht="31.5">
      <c r="B359" s="122" t="s">
        <v>2881</v>
      </c>
      <c r="C359" s="72" t="s">
        <v>3394</v>
      </c>
    </row>
    <row r="360" spans="2:3" ht="31.5">
      <c r="B360" s="122" t="s">
        <v>2882</v>
      </c>
      <c r="C360" s="72" t="s">
        <v>2321</v>
      </c>
    </row>
    <row r="361" spans="2:3" ht="15.75">
      <c r="B361" s="122" t="s">
        <v>2883</v>
      </c>
      <c r="C361" s="72" t="s">
        <v>2322</v>
      </c>
    </row>
    <row r="362" spans="2:3" ht="15.75">
      <c r="B362" s="122" t="s">
        <v>2884</v>
      </c>
      <c r="C362" s="74" t="s">
        <v>2323</v>
      </c>
    </row>
    <row r="363" spans="2:3" ht="15.75">
      <c r="B363" s="122" t="s">
        <v>2334</v>
      </c>
      <c r="C363" s="129" t="s">
        <v>2323</v>
      </c>
    </row>
    <row r="364" spans="2:3" ht="63">
      <c r="B364" s="122" t="s">
        <v>2335</v>
      </c>
      <c r="C364" s="72" t="s">
        <v>1373</v>
      </c>
    </row>
    <row r="365" spans="2:3" ht="15.75">
      <c r="B365" s="122" t="s">
        <v>2336</v>
      </c>
      <c r="C365" s="74" t="s">
        <v>2324</v>
      </c>
    </row>
    <row r="366" spans="2:3" ht="15.75">
      <c r="B366" s="122" t="s">
        <v>2337</v>
      </c>
      <c r="C366" s="129" t="s">
        <v>2325</v>
      </c>
    </row>
    <row r="367" spans="2:3" ht="15.75">
      <c r="B367" s="122" t="s">
        <v>2338</v>
      </c>
      <c r="C367" s="72" t="s">
        <v>2326</v>
      </c>
    </row>
    <row r="368" spans="2:3" ht="15.75">
      <c r="B368" s="122" t="s">
        <v>2339</v>
      </c>
      <c r="C368" s="72" t="s">
        <v>2327</v>
      </c>
    </row>
    <row r="369" spans="2:3" ht="31.5">
      <c r="B369" s="122" t="s">
        <v>2340</v>
      </c>
      <c r="C369" s="72" t="s">
        <v>1798</v>
      </c>
    </row>
    <row r="370" spans="2:3" ht="31.5">
      <c r="B370" s="122" t="s">
        <v>2341</v>
      </c>
      <c r="C370" s="72" t="s">
        <v>1799</v>
      </c>
    </row>
    <row r="371" spans="2:3" ht="31.5">
      <c r="B371" s="122" t="s">
        <v>2342</v>
      </c>
      <c r="C371" s="72" t="s">
        <v>1745</v>
      </c>
    </row>
    <row r="372" spans="2:3" ht="31.5">
      <c r="B372" s="122" t="s">
        <v>2343</v>
      </c>
      <c r="C372" s="72" t="s">
        <v>1746</v>
      </c>
    </row>
    <row r="373" spans="2:3" ht="31.5">
      <c r="B373" s="122" t="s">
        <v>2344</v>
      </c>
      <c r="C373" s="72" t="s">
        <v>1747</v>
      </c>
    </row>
    <row r="374" spans="2:3" ht="15.75">
      <c r="B374" s="122" t="s">
        <v>2345</v>
      </c>
      <c r="C374" s="72" t="s">
        <v>1748</v>
      </c>
    </row>
    <row r="375" spans="2:3" ht="31.5">
      <c r="B375" s="122" t="s">
        <v>2346</v>
      </c>
      <c r="C375" s="72" t="s">
        <v>1749</v>
      </c>
    </row>
    <row r="376" spans="2:3" ht="15.75">
      <c r="B376" s="122" t="s">
        <v>2347</v>
      </c>
      <c r="C376" s="72" t="s">
        <v>1750</v>
      </c>
    </row>
    <row r="377" spans="2:3" ht="15.75">
      <c r="B377" s="122" t="s">
        <v>2348</v>
      </c>
      <c r="C377" s="72" t="s">
        <v>1030</v>
      </c>
    </row>
    <row r="378" spans="2:3" ht="47.25">
      <c r="B378" s="122" t="s">
        <v>2349</v>
      </c>
      <c r="C378" s="72" t="s">
        <v>1031</v>
      </c>
    </row>
    <row r="379" spans="2:3" ht="15.75">
      <c r="B379" s="122" t="s">
        <v>2350</v>
      </c>
      <c r="C379" s="72" t="s">
        <v>1032</v>
      </c>
    </row>
    <row r="380" spans="2:3" ht="31.5">
      <c r="B380" s="122" t="s">
        <v>2351</v>
      </c>
      <c r="C380" s="72" t="s">
        <v>1033</v>
      </c>
    </row>
    <row r="381" spans="2:3" ht="31.5">
      <c r="B381" s="122" t="s">
        <v>2352</v>
      </c>
      <c r="C381" s="72" t="s">
        <v>3416</v>
      </c>
    </row>
    <row r="382" spans="2:3" ht="15.75">
      <c r="B382" s="122" t="s">
        <v>2353</v>
      </c>
      <c r="C382" s="72" t="s">
        <v>3417</v>
      </c>
    </row>
    <row r="383" spans="2:3" ht="15.75">
      <c r="B383" s="122" t="s">
        <v>2354</v>
      </c>
      <c r="C383" s="72" t="s">
        <v>3418</v>
      </c>
    </row>
    <row r="384" spans="2:3" ht="15.75">
      <c r="B384" s="122" t="s">
        <v>2355</v>
      </c>
      <c r="C384" s="72" t="s">
        <v>1973</v>
      </c>
    </row>
    <row r="385" spans="2:3" ht="31.5">
      <c r="B385" s="122" t="s">
        <v>2356</v>
      </c>
      <c r="C385" s="72" t="s">
        <v>3419</v>
      </c>
    </row>
    <row r="386" spans="2:3" ht="15.75">
      <c r="B386" s="122" t="s">
        <v>2357</v>
      </c>
      <c r="C386" s="72" t="s">
        <v>3420</v>
      </c>
    </row>
    <row r="387" spans="2:3" ht="15.75">
      <c r="B387" s="122" t="s">
        <v>2358</v>
      </c>
      <c r="C387" s="72" t="s">
        <v>3421</v>
      </c>
    </row>
    <row r="388" spans="2:3" ht="15.75">
      <c r="B388" s="122" t="s">
        <v>2359</v>
      </c>
      <c r="C388" s="72" t="s">
        <v>3422</v>
      </c>
    </row>
    <row r="389" spans="2:3" ht="31.5">
      <c r="B389" s="122" t="s">
        <v>2360</v>
      </c>
      <c r="C389" s="72" t="s">
        <v>1721</v>
      </c>
    </row>
    <row r="390" spans="2:3" ht="15.75">
      <c r="B390" s="122" t="s">
        <v>2361</v>
      </c>
      <c r="C390" s="72" t="s">
        <v>1722</v>
      </c>
    </row>
    <row r="391" spans="2:3" ht="15.75">
      <c r="B391" s="122" t="s">
        <v>2362</v>
      </c>
      <c r="C391" s="72" t="s">
        <v>1723</v>
      </c>
    </row>
    <row r="392" spans="2:3" ht="15.75">
      <c r="B392" s="122" t="s">
        <v>2363</v>
      </c>
      <c r="C392" s="72" t="s">
        <v>1724</v>
      </c>
    </row>
    <row r="393" spans="2:3" ht="15.75">
      <c r="B393" s="122" t="s">
        <v>2364</v>
      </c>
      <c r="C393" s="72" t="s">
        <v>61</v>
      </c>
    </row>
    <row r="394" spans="2:3" ht="15.75">
      <c r="B394" s="122" t="s">
        <v>2365</v>
      </c>
      <c r="C394" s="72" t="s">
        <v>1725</v>
      </c>
    </row>
    <row r="395" spans="2:3" ht="31.5">
      <c r="B395" s="122" t="s">
        <v>2366</v>
      </c>
      <c r="C395" s="72" t="s">
        <v>1726</v>
      </c>
    </row>
    <row r="396" spans="2:3" ht="31.5">
      <c r="B396" s="122" t="s">
        <v>2367</v>
      </c>
      <c r="C396" s="72" t="s">
        <v>1727</v>
      </c>
    </row>
    <row r="397" spans="2:3" ht="15.75">
      <c r="B397" s="122" t="s">
        <v>2368</v>
      </c>
      <c r="C397" s="72" t="s">
        <v>1728</v>
      </c>
    </row>
    <row r="398" spans="2:3" ht="31.5">
      <c r="B398" s="122" t="s">
        <v>2369</v>
      </c>
      <c r="C398" s="72" t="s">
        <v>517</v>
      </c>
    </row>
    <row r="399" spans="2:3" ht="31.5">
      <c r="B399" s="122" t="s">
        <v>2370</v>
      </c>
      <c r="C399" s="72" t="s">
        <v>518</v>
      </c>
    </row>
    <row r="400" spans="2:3" ht="15.75">
      <c r="B400" s="122" t="s">
        <v>2371</v>
      </c>
      <c r="C400" s="129" t="s">
        <v>519</v>
      </c>
    </row>
    <row r="401" spans="2:3" ht="15.75">
      <c r="B401" s="122" t="s">
        <v>2372</v>
      </c>
      <c r="C401" s="72" t="s">
        <v>520</v>
      </c>
    </row>
    <row r="402" spans="2:3" ht="15.75">
      <c r="B402" s="122" t="s">
        <v>2373</v>
      </c>
      <c r="C402" s="129" t="s">
        <v>521</v>
      </c>
    </row>
    <row r="403" spans="2:3" ht="15.75">
      <c r="B403" s="122" t="s">
        <v>2374</v>
      </c>
      <c r="C403" s="72" t="s">
        <v>522</v>
      </c>
    </row>
    <row r="404" spans="2:3" ht="31.5">
      <c r="B404" s="122" t="s">
        <v>2375</v>
      </c>
      <c r="C404" s="129" t="s">
        <v>523</v>
      </c>
    </row>
    <row r="405" spans="2:3" ht="15.75">
      <c r="B405" s="122" t="s">
        <v>2376</v>
      </c>
      <c r="C405" s="72" t="s">
        <v>524</v>
      </c>
    </row>
    <row r="406" spans="2:3" ht="15.75">
      <c r="B406" s="122" t="s">
        <v>2377</v>
      </c>
      <c r="C406" s="74" t="s">
        <v>525</v>
      </c>
    </row>
    <row r="407" spans="2:3" ht="15.75">
      <c r="B407" s="122" t="s">
        <v>2378</v>
      </c>
      <c r="C407" s="129" t="s">
        <v>525</v>
      </c>
    </row>
    <row r="408" spans="2:3" ht="47.25">
      <c r="B408" s="122" t="s">
        <v>2379</v>
      </c>
      <c r="C408" s="72" t="s">
        <v>2515</v>
      </c>
    </row>
    <row r="409" spans="2:3" ht="31.5">
      <c r="B409" s="122" t="s">
        <v>2380</v>
      </c>
      <c r="C409" s="72" t="s">
        <v>526</v>
      </c>
    </row>
    <row r="410" spans="2:3" ht="31.5">
      <c r="B410" s="122" t="s">
        <v>2381</v>
      </c>
      <c r="C410" s="72" t="s">
        <v>300</v>
      </c>
    </row>
    <row r="411" spans="2:3" ht="31.5">
      <c r="B411" s="122" t="s">
        <v>2382</v>
      </c>
      <c r="C411" s="72" t="s">
        <v>1651</v>
      </c>
    </row>
    <row r="412" spans="2:3" ht="15.75">
      <c r="B412" s="122" t="s">
        <v>2383</v>
      </c>
      <c r="C412" s="74" t="s">
        <v>301</v>
      </c>
    </row>
    <row r="413" spans="2:3" ht="15.75">
      <c r="B413" s="122" t="s">
        <v>2384</v>
      </c>
      <c r="C413" s="129" t="s">
        <v>2961</v>
      </c>
    </row>
    <row r="414" spans="2:3" ht="15.75">
      <c r="B414" s="122" t="s">
        <v>2385</v>
      </c>
      <c r="C414" s="72" t="s">
        <v>2962</v>
      </c>
    </row>
    <row r="415" spans="2:3" ht="31.5">
      <c r="B415" s="122" t="s">
        <v>2386</v>
      </c>
      <c r="C415" s="72" t="s">
        <v>2963</v>
      </c>
    </row>
    <row r="416" spans="2:3" ht="47.25">
      <c r="B416" s="122" t="s">
        <v>2387</v>
      </c>
      <c r="C416" s="72" t="s">
        <v>1112</v>
      </c>
    </row>
    <row r="417" spans="2:3" ht="15.75">
      <c r="B417" s="122" t="s">
        <v>2388</v>
      </c>
      <c r="C417" s="72" t="s">
        <v>1113</v>
      </c>
    </row>
    <row r="418" spans="2:3" ht="31.5">
      <c r="B418" s="122" t="s">
        <v>2389</v>
      </c>
      <c r="C418" s="72" t="s">
        <v>1627</v>
      </c>
    </row>
    <row r="419" spans="2:3" ht="15.75">
      <c r="B419" s="122" t="s">
        <v>2390</v>
      </c>
      <c r="C419" s="72" t="s">
        <v>432</v>
      </c>
    </row>
    <row r="420" spans="2:3" ht="31.5">
      <c r="B420" s="122" t="s">
        <v>2391</v>
      </c>
      <c r="C420" s="72" t="s">
        <v>433</v>
      </c>
    </row>
    <row r="421" spans="2:3" ht="15.75">
      <c r="B421" s="122" t="s">
        <v>2392</v>
      </c>
      <c r="C421" s="72" t="s">
        <v>434</v>
      </c>
    </row>
    <row r="422" spans="2:3" ht="15.75">
      <c r="B422" s="122" t="s">
        <v>2393</v>
      </c>
      <c r="C422" s="72" t="s">
        <v>435</v>
      </c>
    </row>
    <row r="423" spans="2:3" ht="15.75">
      <c r="B423" s="122" t="s">
        <v>2394</v>
      </c>
      <c r="C423" s="72" t="s">
        <v>436</v>
      </c>
    </row>
    <row r="424" spans="2:3" ht="15.75">
      <c r="B424" s="122" t="s">
        <v>2395</v>
      </c>
      <c r="C424" s="129" t="s">
        <v>437</v>
      </c>
    </row>
    <row r="425" spans="2:3" ht="15.75">
      <c r="B425" s="122" t="s">
        <v>2396</v>
      </c>
      <c r="C425" s="72" t="s">
        <v>438</v>
      </c>
    </row>
    <row r="426" spans="2:3" ht="47.25">
      <c r="B426" s="122" t="s">
        <v>2397</v>
      </c>
      <c r="C426" s="72" t="s">
        <v>439</v>
      </c>
    </row>
    <row r="427" spans="2:3" ht="31.5">
      <c r="B427" s="122" t="s">
        <v>2398</v>
      </c>
      <c r="C427" s="72" t="s">
        <v>440</v>
      </c>
    </row>
    <row r="428" spans="2:3" ht="15.75">
      <c r="B428" s="122" t="s">
        <v>2399</v>
      </c>
      <c r="C428" s="129" t="s">
        <v>441</v>
      </c>
    </row>
    <row r="429" spans="2:3" ht="15.75">
      <c r="B429" s="122" t="s">
        <v>2400</v>
      </c>
      <c r="C429" s="72" t="s">
        <v>442</v>
      </c>
    </row>
    <row r="430" spans="2:3" ht="15.75">
      <c r="B430" s="122" t="s">
        <v>2401</v>
      </c>
      <c r="C430" s="72" t="s">
        <v>443</v>
      </c>
    </row>
    <row r="431" spans="2:3" ht="15.75">
      <c r="B431" s="122" t="s">
        <v>2402</v>
      </c>
      <c r="C431" s="129" t="s">
        <v>444</v>
      </c>
    </row>
    <row r="432" spans="2:3" ht="15.75">
      <c r="B432" s="122" t="s">
        <v>2403</v>
      </c>
      <c r="C432" s="72" t="s">
        <v>445</v>
      </c>
    </row>
    <row r="433" spans="2:3" ht="15.75">
      <c r="B433" s="122" t="s">
        <v>2404</v>
      </c>
      <c r="C433" s="129" t="s">
        <v>1560</v>
      </c>
    </row>
    <row r="434" spans="2:3" ht="15.75">
      <c r="B434" s="122" t="s">
        <v>2405</v>
      </c>
      <c r="C434" s="72" t="s">
        <v>1561</v>
      </c>
    </row>
    <row r="435" spans="2:3" ht="15.75">
      <c r="B435" s="122" t="s">
        <v>2406</v>
      </c>
      <c r="C435" s="129" t="s">
        <v>2013</v>
      </c>
    </row>
    <row r="436" spans="2:3" ht="15.75">
      <c r="B436" s="122" t="s">
        <v>2407</v>
      </c>
      <c r="C436" s="72" t="s">
        <v>2014</v>
      </c>
    </row>
    <row r="437" spans="2:3" ht="31.5">
      <c r="B437" s="122" t="s">
        <v>2408</v>
      </c>
      <c r="C437" s="72" t="s">
        <v>2015</v>
      </c>
    </row>
    <row r="438" spans="2:3" ht="15.75">
      <c r="B438" s="122" t="s">
        <v>2409</v>
      </c>
      <c r="C438" s="72" t="s">
        <v>2304</v>
      </c>
    </row>
    <row r="439" spans="2:3" ht="15.75">
      <c r="B439" s="122" t="s">
        <v>170</v>
      </c>
      <c r="C439" s="72" t="s">
        <v>2305</v>
      </c>
    </row>
    <row r="440" spans="2:3" ht="31.5">
      <c r="B440" s="122" t="s">
        <v>171</v>
      </c>
      <c r="C440" s="72" t="s">
        <v>2306</v>
      </c>
    </row>
    <row r="441" spans="2:3" ht="15.75">
      <c r="B441" s="122" t="s">
        <v>172</v>
      </c>
      <c r="C441" s="72" t="s">
        <v>864</v>
      </c>
    </row>
    <row r="442" spans="2:3" ht="15.75">
      <c r="B442" s="122" t="s">
        <v>173</v>
      </c>
      <c r="C442" s="72" t="s">
        <v>901</v>
      </c>
    </row>
    <row r="443" spans="2:3" ht="31.5">
      <c r="B443" s="122" t="s">
        <v>174</v>
      </c>
      <c r="C443" s="72" t="s">
        <v>902</v>
      </c>
    </row>
    <row r="444" spans="2:3" ht="15.75">
      <c r="B444" s="122" t="s">
        <v>175</v>
      </c>
      <c r="C444" s="74" t="s">
        <v>903</v>
      </c>
    </row>
    <row r="445" spans="2:3" ht="15.75">
      <c r="B445" s="122" t="s">
        <v>176</v>
      </c>
      <c r="C445" s="129" t="s">
        <v>904</v>
      </c>
    </row>
    <row r="446" spans="2:3" ht="15.75">
      <c r="B446" s="122" t="s">
        <v>177</v>
      </c>
      <c r="C446" s="72" t="s">
        <v>905</v>
      </c>
    </row>
    <row r="447" spans="2:3" ht="15.75">
      <c r="B447" s="122" t="s">
        <v>178</v>
      </c>
      <c r="C447" s="72" t="s">
        <v>906</v>
      </c>
    </row>
    <row r="448" spans="2:3" ht="15.75">
      <c r="B448" s="122" t="s">
        <v>179</v>
      </c>
      <c r="C448" s="72" t="s">
        <v>2577</v>
      </c>
    </row>
    <row r="449" spans="2:3" ht="15.75">
      <c r="B449" s="122" t="s">
        <v>180</v>
      </c>
      <c r="C449" s="72" t="s">
        <v>1729</v>
      </c>
    </row>
    <row r="450" spans="2:3" ht="31.5">
      <c r="B450" s="122" t="s">
        <v>181</v>
      </c>
      <c r="C450" s="72" t="s">
        <v>1730</v>
      </c>
    </row>
    <row r="451" spans="2:3" ht="47.25">
      <c r="B451" s="122" t="s">
        <v>182</v>
      </c>
      <c r="C451" s="72" t="s">
        <v>3151</v>
      </c>
    </row>
    <row r="452" spans="2:3" ht="15.75">
      <c r="B452" s="122" t="s">
        <v>183</v>
      </c>
      <c r="C452" s="72" t="s">
        <v>3152</v>
      </c>
    </row>
    <row r="453" spans="2:3" ht="15.75">
      <c r="B453" s="122" t="s">
        <v>184</v>
      </c>
      <c r="C453" s="72" t="s">
        <v>1731</v>
      </c>
    </row>
    <row r="454" spans="2:3" ht="31.5">
      <c r="B454" s="122" t="s">
        <v>865</v>
      </c>
      <c r="C454" s="72" t="s">
        <v>2307</v>
      </c>
    </row>
    <row r="455" spans="2:3" ht="15.75">
      <c r="B455" s="122" t="s">
        <v>866</v>
      </c>
      <c r="C455" s="72" t="s">
        <v>2308</v>
      </c>
    </row>
    <row r="456" spans="2:3" ht="15.75">
      <c r="B456" s="122" t="s">
        <v>867</v>
      </c>
      <c r="C456" s="72" t="s">
        <v>2309</v>
      </c>
    </row>
    <row r="457" spans="2:3" ht="31.5">
      <c r="B457" s="122" t="s">
        <v>868</v>
      </c>
      <c r="C457" s="72" t="s">
        <v>2310</v>
      </c>
    </row>
    <row r="458" spans="2:3" ht="15.75">
      <c r="B458" s="122" t="s">
        <v>869</v>
      </c>
      <c r="C458" s="72" t="s">
        <v>2311</v>
      </c>
    </row>
    <row r="459" spans="2:3" ht="47.25">
      <c r="B459" s="122" t="s">
        <v>870</v>
      </c>
      <c r="C459" s="72" t="s">
        <v>2965</v>
      </c>
    </row>
    <row r="460" spans="2:3" ht="31.5">
      <c r="B460" s="122" t="s">
        <v>871</v>
      </c>
      <c r="C460" s="72" t="s">
        <v>2966</v>
      </c>
    </row>
    <row r="461" spans="2:3" ht="47.25">
      <c r="B461" s="122" t="s">
        <v>872</v>
      </c>
      <c r="C461" s="72" t="s">
        <v>2967</v>
      </c>
    </row>
    <row r="462" spans="2:3" ht="31.5">
      <c r="B462" s="122" t="s">
        <v>873</v>
      </c>
      <c r="C462" s="72" t="s">
        <v>2446</v>
      </c>
    </row>
    <row r="463" spans="2:3" ht="31.5">
      <c r="B463" s="122" t="s">
        <v>2891</v>
      </c>
      <c r="C463" s="72" t="s">
        <v>2447</v>
      </c>
    </row>
    <row r="464" spans="2:3" ht="31.5">
      <c r="B464" s="122" t="s">
        <v>2892</v>
      </c>
      <c r="C464" s="72" t="s">
        <v>2448</v>
      </c>
    </row>
    <row r="465" spans="2:3" ht="31.5">
      <c r="B465" s="122" t="s">
        <v>2893</v>
      </c>
      <c r="C465" s="72" t="s">
        <v>2449</v>
      </c>
    </row>
    <row r="466" spans="2:3" ht="15.75">
      <c r="B466" s="122" t="s">
        <v>2894</v>
      </c>
      <c r="C466" s="72" t="s">
        <v>2778</v>
      </c>
    </row>
    <row r="467" spans="2:3" ht="47.25">
      <c r="B467" s="122" t="s">
        <v>2895</v>
      </c>
      <c r="C467" s="72" t="s">
        <v>2450</v>
      </c>
    </row>
    <row r="468" spans="2:3" ht="31.5">
      <c r="B468" s="122" t="s">
        <v>2896</v>
      </c>
      <c r="C468" s="72" t="s">
        <v>2451</v>
      </c>
    </row>
    <row r="469" spans="2:3" ht="15.75">
      <c r="B469" s="122" t="s">
        <v>2897</v>
      </c>
      <c r="C469" s="72" t="s">
        <v>2452</v>
      </c>
    </row>
    <row r="470" spans="2:3" ht="15.75">
      <c r="B470" s="122" t="s">
        <v>2898</v>
      </c>
      <c r="C470" s="72" t="s">
        <v>2492</v>
      </c>
    </row>
    <row r="471" spans="2:3" ht="15.75">
      <c r="B471" s="122" t="s">
        <v>2899</v>
      </c>
      <c r="C471" s="72" t="s">
        <v>2493</v>
      </c>
    </row>
    <row r="472" spans="2:3" ht="15.75">
      <c r="B472" s="122" t="s">
        <v>2900</v>
      </c>
      <c r="C472" s="72" t="s">
        <v>2494</v>
      </c>
    </row>
    <row r="473" spans="2:3" ht="15.75">
      <c r="B473" s="122" t="s">
        <v>2901</v>
      </c>
      <c r="C473" s="129" t="s">
        <v>2495</v>
      </c>
    </row>
    <row r="474" spans="2:3" ht="15.75">
      <c r="B474" s="122" t="s">
        <v>2902</v>
      </c>
      <c r="C474" s="72" t="s">
        <v>2496</v>
      </c>
    </row>
    <row r="475" spans="2:3" ht="15.75">
      <c r="B475" s="122" t="s">
        <v>2903</v>
      </c>
      <c r="C475" s="129" t="s">
        <v>2497</v>
      </c>
    </row>
    <row r="476" spans="2:3" ht="15.75">
      <c r="B476" s="122" t="s">
        <v>2904</v>
      </c>
      <c r="C476" s="72" t="s">
        <v>2498</v>
      </c>
    </row>
    <row r="477" spans="2:3" ht="31.5">
      <c r="B477" s="122" t="s">
        <v>2905</v>
      </c>
      <c r="C477" s="72" t="s">
        <v>2499</v>
      </c>
    </row>
    <row r="478" spans="2:3" ht="15.75">
      <c r="B478" s="122" t="s">
        <v>2906</v>
      </c>
      <c r="C478" s="72" t="s">
        <v>2441</v>
      </c>
    </row>
    <row r="479" spans="2:3" ht="15.75">
      <c r="B479" s="122" t="s">
        <v>2907</v>
      </c>
      <c r="C479" s="72" t="s">
        <v>2442</v>
      </c>
    </row>
    <row r="480" spans="2:3" ht="15.75">
      <c r="B480" s="122" t="s">
        <v>2908</v>
      </c>
      <c r="C480" s="129" t="s">
        <v>3128</v>
      </c>
    </row>
    <row r="481" spans="2:3" ht="31.5">
      <c r="B481" s="122" t="s">
        <v>2909</v>
      </c>
      <c r="C481" s="72" t="s">
        <v>3129</v>
      </c>
    </row>
    <row r="482" spans="2:3" ht="15.75">
      <c r="B482" s="122" t="s">
        <v>2910</v>
      </c>
      <c r="C482" s="72" t="s">
        <v>3130</v>
      </c>
    </row>
    <row r="483" spans="2:3" ht="15.75">
      <c r="B483" s="122" t="s">
        <v>2911</v>
      </c>
      <c r="C483" s="129" t="s">
        <v>3131</v>
      </c>
    </row>
    <row r="484" spans="2:3" ht="15.75">
      <c r="B484" s="122" t="s">
        <v>2912</v>
      </c>
      <c r="C484" s="72" t="s">
        <v>3132</v>
      </c>
    </row>
    <row r="485" ht="31.5">
      <c r="C485" s="73" t="s">
        <v>3133</v>
      </c>
    </row>
    <row r="486" spans="2:3" ht="15.75">
      <c r="B486" s="122" t="s">
        <v>2913</v>
      </c>
      <c r="C486" s="72" t="s">
        <v>3134</v>
      </c>
    </row>
    <row r="487" spans="2:3" ht="15.75">
      <c r="B487" s="122" t="s">
        <v>2914</v>
      </c>
      <c r="C487" s="72" t="s">
        <v>3135</v>
      </c>
    </row>
    <row r="488" spans="2:3" ht="47.25">
      <c r="B488" s="122" t="s">
        <v>2915</v>
      </c>
      <c r="C488" s="72" t="s">
        <v>3136</v>
      </c>
    </row>
    <row r="489" spans="2:3" ht="15.75">
      <c r="B489" s="122" t="s">
        <v>2916</v>
      </c>
      <c r="C489" s="72" t="s">
        <v>3137</v>
      </c>
    </row>
    <row r="490" spans="2:3" ht="15.75">
      <c r="B490" s="122" t="s">
        <v>2917</v>
      </c>
      <c r="C490" s="74" t="s">
        <v>3138</v>
      </c>
    </row>
    <row r="491" spans="2:3" ht="15.75">
      <c r="B491" s="122" t="s">
        <v>2918</v>
      </c>
      <c r="C491" s="129" t="s">
        <v>3138</v>
      </c>
    </row>
    <row r="492" spans="2:3" ht="63">
      <c r="B492" s="122" t="s">
        <v>2919</v>
      </c>
      <c r="C492" s="72" t="s">
        <v>2798</v>
      </c>
    </row>
    <row r="493" spans="2:3" ht="31.5">
      <c r="B493" s="122" t="s">
        <v>2920</v>
      </c>
      <c r="C493" s="72" t="s">
        <v>708</v>
      </c>
    </row>
    <row r="494" spans="2:3" ht="15.75">
      <c r="B494" s="122" t="s">
        <v>2921</v>
      </c>
      <c r="C494" s="74" t="s">
        <v>3091</v>
      </c>
    </row>
    <row r="495" spans="2:3" ht="31.5">
      <c r="B495" s="122" t="s">
        <v>2922</v>
      </c>
      <c r="C495" s="129" t="s">
        <v>2315</v>
      </c>
    </row>
    <row r="496" spans="2:3" ht="15.75">
      <c r="B496" s="122" t="s">
        <v>2923</v>
      </c>
      <c r="C496" s="72" t="s">
        <v>2316</v>
      </c>
    </row>
    <row r="497" spans="2:3" ht="31.5">
      <c r="B497" s="122" t="s">
        <v>2924</v>
      </c>
      <c r="C497" s="72" t="s">
        <v>2317</v>
      </c>
    </row>
    <row r="498" spans="2:3" ht="31.5">
      <c r="B498" s="122" t="s">
        <v>2925</v>
      </c>
      <c r="C498" s="72" t="s">
        <v>2318</v>
      </c>
    </row>
    <row r="499" spans="2:3" ht="15.75">
      <c r="B499" s="122" t="s">
        <v>2926</v>
      </c>
      <c r="C499" s="72" t="s">
        <v>2319</v>
      </c>
    </row>
    <row r="500" spans="2:3" ht="15.75">
      <c r="B500" s="122" t="s">
        <v>2927</v>
      </c>
      <c r="C500" s="72" t="s">
        <v>2320</v>
      </c>
    </row>
    <row r="501" spans="2:3" ht="15.75">
      <c r="B501" s="122" t="s">
        <v>2928</v>
      </c>
      <c r="C501" s="72" t="s">
        <v>252</v>
      </c>
    </row>
    <row r="502" spans="2:3" ht="15.75">
      <c r="B502" s="122" t="s">
        <v>2929</v>
      </c>
      <c r="C502" s="72" t="s">
        <v>253</v>
      </c>
    </row>
    <row r="503" spans="2:3" ht="31.5">
      <c r="B503" s="122" t="s">
        <v>2930</v>
      </c>
      <c r="C503" s="72" t="s">
        <v>254</v>
      </c>
    </row>
    <row r="504" spans="2:3" ht="15.75">
      <c r="B504" s="122" t="s">
        <v>2931</v>
      </c>
      <c r="C504" s="72" t="s">
        <v>255</v>
      </c>
    </row>
    <row r="505" spans="2:3" ht="31.5">
      <c r="B505" s="122" t="s">
        <v>2932</v>
      </c>
      <c r="C505" s="72" t="s">
        <v>256</v>
      </c>
    </row>
    <row r="506" spans="2:3" ht="15.75">
      <c r="B506" s="122" t="s">
        <v>2933</v>
      </c>
      <c r="C506" s="72" t="s">
        <v>257</v>
      </c>
    </row>
    <row r="507" spans="2:3" ht="15.75">
      <c r="B507" s="122" t="s">
        <v>2934</v>
      </c>
      <c r="C507" s="72" t="s">
        <v>258</v>
      </c>
    </row>
    <row r="508" spans="2:3" ht="15.75">
      <c r="B508" s="122" t="s">
        <v>2935</v>
      </c>
      <c r="C508" s="72" t="s">
        <v>259</v>
      </c>
    </row>
    <row r="509" spans="2:3" ht="31.5">
      <c r="B509" s="122" t="s">
        <v>2936</v>
      </c>
      <c r="C509" s="72" t="s">
        <v>260</v>
      </c>
    </row>
    <row r="510" spans="2:3" ht="31.5">
      <c r="B510" s="122" t="s">
        <v>2937</v>
      </c>
      <c r="C510" s="72" t="s">
        <v>261</v>
      </c>
    </row>
    <row r="511" spans="2:3" ht="15.75">
      <c r="B511" s="122" t="s">
        <v>2938</v>
      </c>
      <c r="C511" s="74" t="s">
        <v>262</v>
      </c>
    </row>
    <row r="512" spans="2:3" ht="31.5">
      <c r="B512" s="122" t="s">
        <v>2939</v>
      </c>
      <c r="C512" s="129" t="s">
        <v>263</v>
      </c>
    </row>
    <row r="513" spans="2:3" ht="31.5">
      <c r="B513" s="122" t="s">
        <v>2940</v>
      </c>
      <c r="C513" s="72" t="s">
        <v>264</v>
      </c>
    </row>
    <row r="514" spans="2:3" ht="31.5">
      <c r="B514" s="122" t="s">
        <v>2941</v>
      </c>
      <c r="C514" s="72" t="s">
        <v>265</v>
      </c>
    </row>
    <row r="515" spans="2:3" ht="15.75">
      <c r="B515" s="122" t="s">
        <v>2942</v>
      </c>
      <c r="C515" s="72" t="s">
        <v>1034</v>
      </c>
    </row>
    <row r="516" spans="2:3" ht="15.75">
      <c r="B516" s="122" t="s">
        <v>2943</v>
      </c>
      <c r="C516" s="72" t="s">
        <v>1035</v>
      </c>
    </row>
    <row r="517" ht="31.5">
      <c r="C517" s="73" t="s">
        <v>1036</v>
      </c>
    </row>
    <row r="518" spans="2:3" ht="15.75">
      <c r="B518" s="122" t="s">
        <v>2944</v>
      </c>
      <c r="C518" s="72" t="s">
        <v>1037</v>
      </c>
    </row>
    <row r="519" spans="2:3" ht="15.75">
      <c r="B519" s="122" t="s">
        <v>2945</v>
      </c>
      <c r="C519" s="72" t="s">
        <v>1038</v>
      </c>
    </row>
    <row r="520" spans="2:3" ht="15.75">
      <c r="B520" s="122" t="s">
        <v>2946</v>
      </c>
      <c r="C520" s="72" t="s">
        <v>1039</v>
      </c>
    </row>
    <row r="521" spans="2:3" ht="15.75">
      <c r="B521" s="122" t="s">
        <v>2947</v>
      </c>
      <c r="C521" s="72" t="s">
        <v>1156</v>
      </c>
    </row>
    <row r="522" spans="2:3" ht="15.75">
      <c r="B522" s="122" t="s">
        <v>2948</v>
      </c>
      <c r="C522" s="72" t="s">
        <v>1817</v>
      </c>
    </row>
    <row r="523" spans="2:3" ht="15.75">
      <c r="B523" s="122" t="s">
        <v>2949</v>
      </c>
      <c r="C523" s="72" t="s">
        <v>1157</v>
      </c>
    </row>
    <row r="524" spans="2:3" ht="15.75">
      <c r="B524" s="122" t="s">
        <v>2950</v>
      </c>
      <c r="C524" s="72" t="s">
        <v>2799</v>
      </c>
    </row>
    <row r="525" spans="2:3" ht="15.75">
      <c r="B525" s="122" t="s">
        <v>2951</v>
      </c>
      <c r="C525" s="72" t="s">
        <v>3143</v>
      </c>
    </row>
    <row r="526" spans="2:3" ht="15.75">
      <c r="B526" s="122" t="s">
        <v>2952</v>
      </c>
      <c r="C526" s="72" t="s">
        <v>3144</v>
      </c>
    </row>
    <row r="527" spans="2:3" ht="15.75">
      <c r="B527" s="122" t="s">
        <v>2953</v>
      </c>
      <c r="C527" s="72" t="s">
        <v>3145</v>
      </c>
    </row>
    <row r="528" spans="2:3" ht="31.5">
      <c r="B528" s="122" t="s">
        <v>2954</v>
      </c>
      <c r="C528" s="72" t="s">
        <v>3146</v>
      </c>
    </row>
    <row r="529" spans="2:3" ht="15.75">
      <c r="B529" s="122" t="s">
        <v>2955</v>
      </c>
      <c r="C529" s="72" t="s">
        <v>3147</v>
      </c>
    </row>
    <row r="530" spans="2:3" ht="15.75">
      <c r="B530" s="122" t="s">
        <v>1042</v>
      </c>
      <c r="C530" s="72" t="s">
        <v>3148</v>
      </c>
    </row>
    <row r="531" spans="2:3" ht="31.5">
      <c r="B531" s="122" t="s">
        <v>1043</v>
      </c>
      <c r="C531" s="72" t="s">
        <v>1657</v>
      </c>
    </row>
    <row r="532" spans="2:3" ht="47.25">
      <c r="B532" s="122" t="s">
        <v>1044</v>
      </c>
      <c r="C532" s="72" t="s">
        <v>3149</v>
      </c>
    </row>
    <row r="533" spans="2:3" ht="31.5">
      <c r="B533" s="122" t="s">
        <v>1045</v>
      </c>
      <c r="C533" s="72" t="s">
        <v>1377</v>
      </c>
    </row>
    <row r="534" spans="2:3" ht="31.5">
      <c r="B534" s="122" t="s">
        <v>918</v>
      </c>
      <c r="C534" s="72" t="s">
        <v>1378</v>
      </c>
    </row>
    <row r="535" spans="2:3" ht="15.75">
      <c r="B535" s="122" t="s">
        <v>919</v>
      </c>
      <c r="C535" s="72" t="s">
        <v>278</v>
      </c>
    </row>
    <row r="536" spans="2:3" ht="15.75">
      <c r="B536" s="122" t="s">
        <v>920</v>
      </c>
      <c r="C536" s="129" t="s">
        <v>279</v>
      </c>
    </row>
    <row r="537" spans="2:3" ht="15.75">
      <c r="B537" s="122" t="s">
        <v>921</v>
      </c>
      <c r="C537" s="72" t="s">
        <v>280</v>
      </c>
    </row>
    <row r="538" spans="2:3" ht="31.5">
      <c r="B538" s="122" t="s">
        <v>922</v>
      </c>
      <c r="C538" s="74" t="s">
        <v>281</v>
      </c>
    </row>
    <row r="539" spans="2:3" ht="31.5">
      <c r="B539" s="122" t="s">
        <v>923</v>
      </c>
      <c r="C539" s="129" t="s">
        <v>281</v>
      </c>
    </row>
    <row r="540" spans="2:3" ht="31.5">
      <c r="B540" s="122" t="s">
        <v>1488</v>
      </c>
      <c r="C540" s="72" t="s">
        <v>2532</v>
      </c>
    </row>
    <row r="541" spans="2:3" ht="31.5">
      <c r="B541" s="122" t="s">
        <v>924</v>
      </c>
      <c r="C541" s="72" t="s">
        <v>2533</v>
      </c>
    </row>
    <row r="542" spans="2:3" ht="31.5">
      <c r="B542" s="122" t="s">
        <v>925</v>
      </c>
      <c r="C542" s="72" t="s">
        <v>1370</v>
      </c>
    </row>
    <row r="543" spans="2:3" ht="47.25">
      <c r="B543" s="122" t="s">
        <v>926</v>
      </c>
      <c r="C543" s="72" t="s">
        <v>1955</v>
      </c>
    </row>
    <row r="544" spans="2:3" ht="31.5">
      <c r="B544" s="122" t="s">
        <v>927</v>
      </c>
      <c r="C544" s="72" t="s">
        <v>1098</v>
      </c>
    </row>
    <row r="545" spans="2:3" ht="15.75">
      <c r="B545" s="122" t="s">
        <v>1489</v>
      </c>
      <c r="C545" s="74" t="s">
        <v>1099</v>
      </c>
    </row>
    <row r="546" spans="2:3" ht="15.75">
      <c r="B546" s="122" t="s">
        <v>1490</v>
      </c>
      <c r="C546" s="129" t="s">
        <v>1100</v>
      </c>
    </row>
    <row r="547" spans="2:3" ht="15.75">
      <c r="B547" s="122" t="s">
        <v>1494</v>
      </c>
      <c r="C547" s="72" t="s">
        <v>1101</v>
      </c>
    </row>
    <row r="548" spans="2:3" ht="31.5">
      <c r="B548" s="122" t="s">
        <v>1491</v>
      </c>
      <c r="C548" s="72" t="s">
        <v>1102</v>
      </c>
    </row>
    <row r="549" spans="2:3" ht="31.5">
      <c r="B549" s="122" t="s">
        <v>1492</v>
      </c>
      <c r="C549" s="72" t="s">
        <v>1103</v>
      </c>
    </row>
    <row r="550" spans="2:3" ht="47.25">
      <c r="B550" s="122" t="s">
        <v>1495</v>
      </c>
      <c r="C550" s="72" t="s">
        <v>1104</v>
      </c>
    </row>
    <row r="551" spans="2:3" ht="15.75">
      <c r="B551" s="122" t="s">
        <v>1493</v>
      </c>
      <c r="C551" s="72" t="s">
        <v>1105</v>
      </c>
    </row>
    <row r="552" spans="2:3" ht="15.75">
      <c r="B552" s="122" t="s">
        <v>1496</v>
      </c>
      <c r="C552" s="72" t="s">
        <v>1106</v>
      </c>
    </row>
    <row r="553" spans="2:3" ht="15.75">
      <c r="B553" s="122" t="s">
        <v>1497</v>
      </c>
      <c r="C553" s="72" t="s">
        <v>1107</v>
      </c>
    </row>
    <row r="554" spans="2:3" ht="31.5">
      <c r="B554" s="122" t="s">
        <v>1498</v>
      </c>
      <c r="C554" s="72" t="s">
        <v>1108</v>
      </c>
    </row>
    <row r="555" spans="2:3" ht="15.75">
      <c r="B555" s="122" t="s">
        <v>1499</v>
      </c>
      <c r="C555" s="72" t="s">
        <v>1109</v>
      </c>
    </row>
    <row r="556" spans="2:3" ht="15.75">
      <c r="B556" s="122" t="s">
        <v>1500</v>
      </c>
      <c r="C556" s="72" t="s">
        <v>1110</v>
      </c>
    </row>
    <row r="557" spans="2:3" ht="15.75">
      <c r="B557" s="122" t="s">
        <v>1501</v>
      </c>
      <c r="C557" s="72" t="s">
        <v>1111</v>
      </c>
    </row>
    <row r="558" spans="2:3" ht="15.75">
      <c r="B558" s="122" t="s">
        <v>1502</v>
      </c>
      <c r="C558" s="72" t="s">
        <v>1190</v>
      </c>
    </row>
    <row r="559" spans="2:3" ht="15.75">
      <c r="B559" s="122" t="s">
        <v>1503</v>
      </c>
      <c r="C559" s="72" t="s">
        <v>354</v>
      </c>
    </row>
    <row r="560" spans="2:3" ht="15.75">
      <c r="B560" s="122" t="s">
        <v>1504</v>
      </c>
      <c r="C560" s="72" t="s">
        <v>355</v>
      </c>
    </row>
    <row r="561" spans="2:3" ht="15.75">
      <c r="B561" s="122" t="s">
        <v>1505</v>
      </c>
      <c r="C561" s="72" t="s">
        <v>356</v>
      </c>
    </row>
    <row r="562" spans="2:3" ht="15.75">
      <c r="B562" s="122" t="s">
        <v>1506</v>
      </c>
      <c r="C562" s="72" t="s">
        <v>357</v>
      </c>
    </row>
    <row r="563" spans="2:3" ht="15.75">
      <c r="B563" s="122" t="s">
        <v>1507</v>
      </c>
      <c r="C563" s="72" t="s">
        <v>1898</v>
      </c>
    </row>
    <row r="564" spans="2:3" ht="31.5">
      <c r="B564" s="122" t="s">
        <v>1508</v>
      </c>
      <c r="C564" s="72" t="s">
        <v>1899</v>
      </c>
    </row>
    <row r="565" spans="2:3" ht="31.5">
      <c r="B565" s="122" t="s">
        <v>1509</v>
      </c>
      <c r="C565" s="72" t="s">
        <v>1900</v>
      </c>
    </row>
    <row r="566" spans="2:3" ht="31.5">
      <c r="B566" s="122" t="s">
        <v>1510</v>
      </c>
      <c r="C566" s="72" t="s">
        <v>358</v>
      </c>
    </row>
    <row r="567" spans="2:3" ht="15.75">
      <c r="B567" s="122" t="s">
        <v>1511</v>
      </c>
      <c r="C567" s="72" t="s">
        <v>359</v>
      </c>
    </row>
    <row r="568" spans="2:3" ht="15.75">
      <c r="B568" s="122" t="s">
        <v>1512</v>
      </c>
      <c r="C568" s="72" t="s">
        <v>360</v>
      </c>
    </row>
    <row r="569" spans="2:3" ht="15.75">
      <c r="B569" s="122" t="s">
        <v>1513</v>
      </c>
      <c r="C569" s="72" t="s">
        <v>361</v>
      </c>
    </row>
    <row r="570" spans="2:3" ht="15.75">
      <c r="B570" s="122" t="s">
        <v>1514</v>
      </c>
      <c r="C570" s="72" t="s">
        <v>362</v>
      </c>
    </row>
    <row r="571" spans="2:3" ht="15.75">
      <c r="B571" s="122" t="s">
        <v>1515</v>
      </c>
      <c r="C571" s="72" t="s">
        <v>1365</v>
      </c>
    </row>
    <row r="572" spans="2:3" ht="15.75">
      <c r="B572" s="122" t="s">
        <v>1516</v>
      </c>
      <c r="C572" s="72" t="s">
        <v>1366</v>
      </c>
    </row>
    <row r="573" spans="2:3" ht="15.75">
      <c r="B573" s="122" t="s">
        <v>1517</v>
      </c>
      <c r="C573" s="72" t="s">
        <v>2956</v>
      </c>
    </row>
    <row r="574" spans="2:3" ht="15.75">
      <c r="B574" s="122" t="s">
        <v>1518</v>
      </c>
      <c r="C574" s="72" t="s">
        <v>1661</v>
      </c>
    </row>
    <row r="575" spans="2:3" ht="15.75">
      <c r="B575" s="122" t="s">
        <v>1519</v>
      </c>
      <c r="C575" s="72" t="s">
        <v>1662</v>
      </c>
    </row>
    <row r="576" spans="2:3" ht="31.5">
      <c r="B576" s="122" t="s">
        <v>1520</v>
      </c>
      <c r="C576" s="72" t="s">
        <v>1663</v>
      </c>
    </row>
    <row r="577" spans="2:3" ht="15.75">
      <c r="B577" s="122" t="s">
        <v>1521</v>
      </c>
      <c r="C577" s="72" t="s">
        <v>1093</v>
      </c>
    </row>
    <row r="578" spans="2:3" ht="15.75">
      <c r="B578" s="122" t="s">
        <v>1522</v>
      </c>
      <c r="C578" s="72" t="s">
        <v>1094</v>
      </c>
    </row>
    <row r="579" spans="2:3" ht="15.75">
      <c r="B579" s="122" t="s">
        <v>928</v>
      </c>
      <c r="C579" s="72" t="s">
        <v>1095</v>
      </c>
    </row>
    <row r="580" spans="2:3" ht="15.75">
      <c r="B580" s="122" t="s">
        <v>1523</v>
      </c>
      <c r="C580" s="72" t="s">
        <v>1096</v>
      </c>
    </row>
    <row r="581" spans="2:3" ht="15.75">
      <c r="B581" s="122" t="s">
        <v>929</v>
      </c>
      <c r="C581" s="72" t="s">
        <v>1097</v>
      </c>
    </row>
    <row r="582" spans="2:3" ht="31.5">
      <c r="B582" s="122" t="s">
        <v>930</v>
      </c>
      <c r="C582" s="72" t="s">
        <v>3309</v>
      </c>
    </row>
    <row r="583" spans="2:3" ht="15.75">
      <c r="B583" s="122" t="s">
        <v>1526</v>
      </c>
      <c r="C583" s="129" t="s">
        <v>1197</v>
      </c>
    </row>
    <row r="584" spans="2:3" ht="15.75">
      <c r="B584" s="122" t="s">
        <v>1524</v>
      </c>
      <c r="C584" s="72" t="s">
        <v>1198</v>
      </c>
    </row>
    <row r="585" spans="2:3" ht="15.75">
      <c r="B585" s="122" t="s">
        <v>1525</v>
      </c>
      <c r="C585" s="72" t="s">
        <v>1040</v>
      </c>
    </row>
    <row r="586" spans="2:3" ht="15.75">
      <c r="B586" s="122" t="s">
        <v>197</v>
      </c>
      <c r="C586" s="72" t="s">
        <v>1041</v>
      </c>
    </row>
    <row r="587" spans="2:3" ht="15.75">
      <c r="B587" s="122" t="s">
        <v>931</v>
      </c>
      <c r="C587" s="72" t="s">
        <v>706</v>
      </c>
    </row>
    <row r="588" spans="2:3" ht="15.75">
      <c r="B588" s="122" t="s">
        <v>932</v>
      </c>
      <c r="C588" s="72" t="s">
        <v>3425</v>
      </c>
    </row>
    <row r="589" spans="2:3" ht="15.75">
      <c r="B589" s="122" t="s">
        <v>933</v>
      </c>
      <c r="C589" s="72" t="s">
        <v>3426</v>
      </c>
    </row>
    <row r="590" spans="2:3" ht="15.75">
      <c r="B590" s="122" t="s">
        <v>198</v>
      </c>
      <c r="C590" s="129" t="s">
        <v>1062</v>
      </c>
    </row>
    <row r="591" spans="2:3" ht="15.75">
      <c r="B591" s="122" t="s">
        <v>199</v>
      </c>
      <c r="C591" s="72" t="s">
        <v>1063</v>
      </c>
    </row>
    <row r="592" spans="2:3" ht="15.75">
      <c r="B592" s="122" t="s">
        <v>200</v>
      </c>
      <c r="C592" s="72" t="s">
        <v>1064</v>
      </c>
    </row>
    <row r="593" spans="2:3" ht="15.75">
      <c r="B593" s="122" t="s">
        <v>201</v>
      </c>
      <c r="C593" s="72" t="s">
        <v>1065</v>
      </c>
    </row>
    <row r="594" spans="2:3" ht="15.75">
      <c r="B594" s="122" t="s">
        <v>202</v>
      </c>
      <c r="C594" s="72" t="s">
        <v>1066</v>
      </c>
    </row>
    <row r="595" spans="2:3" ht="15.75">
      <c r="B595" s="122" t="s">
        <v>934</v>
      </c>
      <c r="C595" s="72" t="s">
        <v>1067</v>
      </c>
    </row>
    <row r="596" spans="2:3" ht="15.75">
      <c r="B596" s="122" t="s">
        <v>203</v>
      </c>
      <c r="C596" s="129" t="s">
        <v>1068</v>
      </c>
    </row>
    <row r="597" spans="2:3" ht="15.75">
      <c r="B597" s="122" t="s">
        <v>204</v>
      </c>
      <c r="C597" s="72" t="s">
        <v>1069</v>
      </c>
    </row>
    <row r="598" spans="2:3" ht="15.75">
      <c r="B598" s="122" t="s">
        <v>205</v>
      </c>
      <c r="C598" s="72" t="s">
        <v>1070</v>
      </c>
    </row>
    <row r="599" spans="2:3" ht="31.5">
      <c r="B599" s="122" t="s">
        <v>206</v>
      </c>
      <c r="C599" s="72" t="s">
        <v>1071</v>
      </c>
    </row>
    <row r="600" spans="2:3" ht="15.75">
      <c r="B600" s="122" t="s">
        <v>935</v>
      </c>
      <c r="C600" s="72" t="s">
        <v>1072</v>
      </c>
    </row>
    <row r="601" spans="2:3" ht="15.75">
      <c r="B601" s="122" t="s">
        <v>207</v>
      </c>
      <c r="C601" s="72" t="s">
        <v>1073</v>
      </c>
    </row>
    <row r="602" spans="2:3" ht="15.75">
      <c r="B602" s="122" t="s">
        <v>936</v>
      </c>
      <c r="C602" s="72" t="s">
        <v>1074</v>
      </c>
    </row>
    <row r="603" spans="2:3" ht="15.75">
      <c r="B603" s="122" t="s">
        <v>208</v>
      </c>
      <c r="C603" s="72" t="s">
        <v>1075</v>
      </c>
    </row>
    <row r="604" spans="2:3" ht="15.75">
      <c r="B604" s="122" t="s">
        <v>209</v>
      </c>
      <c r="C604" s="72" t="s">
        <v>1076</v>
      </c>
    </row>
    <row r="605" spans="2:3" ht="15.75">
      <c r="B605" s="122" t="s">
        <v>210</v>
      </c>
      <c r="C605" s="129" t="s">
        <v>1077</v>
      </c>
    </row>
    <row r="606" spans="2:3" ht="15.75">
      <c r="B606" s="122" t="s">
        <v>937</v>
      </c>
      <c r="C606" s="72" t="s">
        <v>1078</v>
      </c>
    </row>
    <row r="607" spans="2:3" ht="15.75">
      <c r="B607" s="122" t="s">
        <v>211</v>
      </c>
      <c r="C607" s="72" t="s">
        <v>1079</v>
      </c>
    </row>
    <row r="608" spans="2:3" ht="15.75">
      <c r="B608" s="122" t="s">
        <v>938</v>
      </c>
      <c r="C608" s="129" t="s">
        <v>1080</v>
      </c>
    </row>
    <row r="609" spans="2:3" ht="31.5">
      <c r="B609" s="122" t="s">
        <v>939</v>
      </c>
      <c r="C609" s="72" t="s">
        <v>2784</v>
      </c>
    </row>
    <row r="610" spans="2:3" ht="31.5">
      <c r="B610" s="122" t="s">
        <v>940</v>
      </c>
      <c r="C610" s="72" t="s">
        <v>50</v>
      </c>
    </row>
    <row r="611" spans="2:3" ht="31.5">
      <c r="B611" s="122" t="s">
        <v>941</v>
      </c>
      <c r="C611" s="72" t="s">
        <v>1195</v>
      </c>
    </row>
    <row r="612" spans="2:3" ht="31.5">
      <c r="B612" s="122" t="s">
        <v>942</v>
      </c>
      <c r="C612" s="72" t="s">
        <v>1196</v>
      </c>
    </row>
    <row r="613" spans="2:3" ht="31.5">
      <c r="B613" s="122" t="s">
        <v>943</v>
      </c>
      <c r="C613" s="72" t="s">
        <v>67</v>
      </c>
    </row>
    <row r="614" spans="2:3" ht="15.75">
      <c r="B614" s="122" t="s">
        <v>944</v>
      </c>
      <c r="C614" s="72" t="s">
        <v>68</v>
      </c>
    </row>
    <row r="615" spans="2:3" ht="15.75">
      <c r="B615" s="122" t="s">
        <v>212</v>
      </c>
      <c r="C615" s="74" t="s">
        <v>786</v>
      </c>
    </row>
    <row r="616" spans="2:3" ht="15.75">
      <c r="B616" s="122" t="s">
        <v>213</v>
      </c>
      <c r="C616" s="129" t="s">
        <v>787</v>
      </c>
    </row>
    <row r="617" spans="2:3" ht="15.75">
      <c r="B617" s="122" t="s">
        <v>214</v>
      </c>
      <c r="C617" s="72" t="s">
        <v>788</v>
      </c>
    </row>
    <row r="618" spans="2:3" ht="15.75">
      <c r="B618" s="122" t="s">
        <v>215</v>
      </c>
      <c r="C618" s="72" t="s">
        <v>789</v>
      </c>
    </row>
    <row r="619" spans="2:3" ht="15.75">
      <c r="B619" s="122" t="s">
        <v>216</v>
      </c>
      <c r="C619" s="72" t="s">
        <v>790</v>
      </c>
    </row>
    <row r="620" spans="2:3" ht="15.75">
      <c r="B620" s="122" t="s">
        <v>217</v>
      </c>
      <c r="C620" s="72" t="s">
        <v>791</v>
      </c>
    </row>
    <row r="621" spans="2:3" ht="15.75">
      <c r="B621" s="122" t="s">
        <v>218</v>
      </c>
      <c r="C621" s="72" t="s">
        <v>3077</v>
      </c>
    </row>
    <row r="622" spans="2:3" ht="15.75">
      <c r="B622" s="122" t="s">
        <v>223</v>
      </c>
      <c r="C622" s="72" t="s">
        <v>3078</v>
      </c>
    </row>
    <row r="623" spans="2:3" ht="15.75">
      <c r="B623" s="122" t="s">
        <v>219</v>
      </c>
      <c r="C623" s="72" t="s">
        <v>3079</v>
      </c>
    </row>
    <row r="624" spans="2:3" ht="15.75">
      <c r="B624" s="122" t="s">
        <v>224</v>
      </c>
      <c r="C624" s="72" t="s">
        <v>2642</v>
      </c>
    </row>
    <row r="625" spans="2:3" ht="15.75">
      <c r="B625" s="122" t="s">
        <v>220</v>
      </c>
      <c r="C625" s="74" t="s">
        <v>2643</v>
      </c>
    </row>
    <row r="626" spans="2:3" ht="15.75">
      <c r="B626" s="122" t="s">
        <v>221</v>
      </c>
      <c r="C626" s="129" t="s">
        <v>2644</v>
      </c>
    </row>
    <row r="627" spans="2:3" ht="15.75">
      <c r="B627" s="122" t="s">
        <v>222</v>
      </c>
      <c r="C627" s="72" t="s">
        <v>2645</v>
      </c>
    </row>
    <row r="628" spans="2:3" ht="31.5">
      <c r="B628" s="122" t="s">
        <v>225</v>
      </c>
      <c r="C628" s="72" t="s">
        <v>2646</v>
      </c>
    </row>
    <row r="629" spans="2:3" ht="31.5">
      <c r="B629" s="122" t="s">
        <v>226</v>
      </c>
      <c r="C629" s="72" t="s">
        <v>2647</v>
      </c>
    </row>
    <row r="630" spans="2:3" ht="31.5">
      <c r="B630" s="122" t="s">
        <v>227</v>
      </c>
      <c r="C630" s="72" t="s">
        <v>2648</v>
      </c>
    </row>
    <row r="631" spans="2:3" ht="15.75">
      <c r="B631" s="122" t="s">
        <v>228</v>
      </c>
      <c r="C631" s="72" t="s">
        <v>2649</v>
      </c>
    </row>
    <row r="632" spans="2:3" ht="15.75">
      <c r="B632" s="122" t="s">
        <v>945</v>
      </c>
      <c r="C632" s="72" t="s">
        <v>2650</v>
      </c>
    </row>
    <row r="633" spans="2:3" ht="31.5">
      <c r="B633" s="122" t="s">
        <v>946</v>
      </c>
      <c r="C633" s="72" t="s">
        <v>3092</v>
      </c>
    </row>
    <row r="634" spans="2:3" ht="15.75">
      <c r="B634" s="122" t="s">
        <v>947</v>
      </c>
      <c r="C634" s="72" t="s">
        <v>2772</v>
      </c>
    </row>
    <row r="635" spans="2:3" ht="15.75">
      <c r="B635" s="122" t="s">
        <v>229</v>
      </c>
      <c r="C635" s="129" t="s">
        <v>2773</v>
      </c>
    </row>
    <row r="636" spans="2:3" ht="15.75">
      <c r="B636" s="122" t="s">
        <v>230</v>
      </c>
      <c r="C636" s="72" t="s">
        <v>2774</v>
      </c>
    </row>
    <row r="637" spans="2:3" ht="15.75">
      <c r="B637" s="122" t="s">
        <v>231</v>
      </c>
      <c r="C637" s="129" t="s">
        <v>3098</v>
      </c>
    </row>
    <row r="638" spans="2:3" ht="15.75">
      <c r="B638" s="122" t="s">
        <v>232</v>
      </c>
      <c r="C638" s="72" t="s">
        <v>3099</v>
      </c>
    </row>
    <row r="639" spans="2:3" ht="15.75">
      <c r="B639" s="122" t="s">
        <v>233</v>
      </c>
      <c r="C639" s="72" t="s">
        <v>3100</v>
      </c>
    </row>
    <row r="640" spans="2:3" ht="31.5">
      <c r="B640" s="122" t="s">
        <v>948</v>
      </c>
      <c r="C640" s="72" t="s">
        <v>3101</v>
      </c>
    </row>
    <row r="641" spans="2:3" ht="15.75">
      <c r="B641" s="122" t="s">
        <v>234</v>
      </c>
      <c r="C641" s="129" t="s">
        <v>3102</v>
      </c>
    </row>
    <row r="642" spans="2:3" ht="15.75">
      <c r="B642" s="122" t="s">
        <v>235</v>
      </c>
      <c r="C642" s="72" t="s">
        <v>3103</v>
      </c>
    </row>
    <row r="643" spans="2:3" ht="31.5">
      <c r="B643" s="122" t="s">
        <v>236</v>
      </c>
      <c r="C643" s="72" t="s">
        <v>3104</v>
      </c>
    </row>
    <row r="644" spans="2:3" ht="15.75">
      <c r="B644" s="122" t="s">
        <v>237</v>
      </c>
      <c r="C644" s="72" t="s">
        <v>3105</v>
      </c>
    </row>
    <row r="645" spans="2:3" ht="15.75">
      <c r="B645" s="122" t="s">
        <v>238</v>
      </c>
      <c r="C645" s="72" t="s">
        <v>3106</v>
      </c>
    </row>
    <row r="646" spans="2:3" ht="15.75">
      <c r="B646" s="122" t="s">
        <v>239</v>
      </c>
      <c r="C646" s="72" t="s">
        <v>3107</v>
      </c>
    </row>
    <row r="647" spans="2:3" ht="15.75">
      <c r="B647" s="122" t="s">
        <v>1902</v>
      </c>
      <c r="C647" s="129" t="s">
        <v>3108</v>
      </c>
    </row>
    <row r="648" spans="2:3" ht="15.75">
      <c r="B648" s="122" t="s">
        <v>1903</v>
      </c>
      <c r="C648" s="72" t="s">
        <v>3109</v>
      </c>
    </row>
    <row r="649" spans="2:3" ht="15.75">
      <c r="B649" s="122" t="s">
        <v>1904</v>
      </c>
      <c r="C649" s="129" t="s">
        <v>3110</v>
      </c>
    </row>
    <row r="650" spans="2:3" ht="15.75">
      <c r="B650" s="122" t="s">
        <v>949</v>
      </c>
      <c r="C650" s="72" t="s">
        <v>3111</v>
      </c>
    </row>
    <row r="651" spans="2:3" ht="15.75">
      <c r="B651" s="122" t="s">
        <v>1905</v>
      </c>
      <c r="C651" s="72" t="s">
        <v>3112</v>
      </c>
    </row>
    <row r="652" spans="2:3" ht="15.75">
      <c r="B652" s="122" t="s">
        <v>950</v>
      </c>
      <c r="C652" s="72" t="s">
        <v>3113</v>
      </c>
    </row>
    <row r="653" spans="2:3" ht="15.75">
      <c r="B653" s="122" t="s">
        <v>951</v>
      </c>
      <c r="C653" s="72" t="s">
        <v>3423</v>
      </c>
    </row>
    <row r="654" spans="2:3" ht="15.75">
      <c r="B654" s="122" t="s">
        <v>952</v>
      </c>
      <c r="C654" s="72" t="s">
        <v>3424</v>
      </c>
    </row>
    <row r="655" spans="2:3" ht="15.75">
      <c r="B655" s="122" t="s">
        <v>953</v>
      </c>
      <c r="C655" s="72" t="s">
        <v>1046</v>
      </c>
    </row>
    <row r="656" spans="2:3" ht="31.5">
      <c r="B656" s="122" t="s">
        <v>1906</v>
      </c>
      <c r="C656" s="72" t="s">
        <v>1047</v>
      </c>
    </row>
    <row r="657" spans="2:3" ht="15.75">
      <c r="B657" s="122" t="s">
        <v>954</v>
      </c>
      <c r="C657" s="72" t="s">
        <v>1193</v>
      </c>
    </row>
    <row r="658" spans="2:3" ht="15.75">
      <c r="B658" s="122" t="s">
        <v>1907</v>
      </c>
      <c r="C658" s="129" t="s">
        <v>1194</v>
      </c>
    </row>
    <row r="659" spans="2:3" ht="15.75">
      <c r="B659" s="122" t="s">
        <v>955</v>
      </c>
      <c r="C659" s="72" t="s">
        <v>3393</v>
      </c>
    </row>
    <row r="660" spans="2:3" ht="15.75">
      <c r="B660" s="122" t="s">
        <v>1908</v>
      </c>
      <c r="C660" s="72" t="s">
        <v>916</v>
      </c>
    </row>
    <row r="661" spans="2:3" ht="15.75">
      <c r="B661" s="122" t="s">
        <v>1909</v>
      </c>
      <c r="C661" s="129" t="s">
        <v>917</v>
      </c>
    </row>
    <row r="662" spans="2:3" ht="15.75">
      <c r="B662" s="122" t="s">
        <v>956</v>
      </c>
      <c r="C662" s="72" t="s">
        <v>481</v>
      </c>
    </row>
    <row r="663" spans="2:3" ht="31.5">
      <c r="B663" s="122" t="s">
        <v>957</v>
      </c>
      <c r="C663" s="72" t="s">
        <v>482</v>
      </c>
    </row>
    <row r="664" spans="2:3" ht="31.5">
      <c r="B664" s="122" t="s">
        <v>958</v>
      </c>
      <c r="C664" s="72" t="s">
        <v>2328</v>
      </c>
    </row>
    <row r="665" spans="2:3" ht="15.75">
      <c r="B665" s="122" t="s">
        <v>959</v>
      </c>
      <c r="C665" s="72" t="s">
        <v>2329</v>
      </c>
    </row>
    <row r="666" spans="2:3" ht="15.75">
      <c r="B666" s="122" t="s">
        <v>1910</v>
      </c>
      <c r="C666" s="74" t="s">
        <v>2330</v>
      </c>
    </row>
    <row r="667" spans="2:3" ht="15.75">
      <c r="B667" s="122" t="s">
        <v>1911</v>
      </c>
      <c r="C667" s="129" t="s">
        <v>2331</v>
      </c>
    </row>
    <row r="668" spans="2:3" ht="15.75">
      <c r="B668" s="122" t="s">
        <v>960</v>
      </c>
      <c r="C668" s="72" t="s">
        <v>2332</v>
      </c>
    </row>
    <row r="669" spans="2:3" ht="15.75">
      <c r="B669" s="122" t="s">
        <v>1912</v>
      </c>
      <c r="C669" s="72" t="s">
        <v>2333</v>
      </c>
    </row>
    <row r="670" spans="2:3" ht="31.5">
      <c r="B670" s="122" t="s">
        <v>961</v>
      </c>
      <c r="C670" s="72" t="s">
        <v>793</v>
      </c>
    </row>
    <row r="671" spans="2:3" ht="31.5">
      <c r="B671" s="122" t="s">
        <v>962</v>
      </c>
      <c r="C671" s="72" t="s">
        <v>794</v>
      </c>
    </row>
    <row r="672" spans="2:3" ht="15.75">
      <c r="B672" s="122" t="s">
        <v>1913</v>
      </c>
      <c r="C672" s="74" t="s">
        <v>795</v>
      </c>
    </row>
    <row r="673" spans="2:3" ht="15.75">
      <c r="B673" s="122" t="s">
        <v>1914</v>
      </c>
      <c r="C673" s="129" t="s">
        <v>795</v>
      </c>
    </row>
    <row r="674" spans="2:3" ht="31.5">
      <c r="B674" s="122" t="s">
        <v>1915</v>
      </c>
      <c r="C674" s="72" t="s">
        <v>1164</v>
      </c>
    </row>
    <row r="675" spans="2:3" ht="15.75">
      <c r="B675" s="122" t="s">
        <v>1916</v>
      </c>
      <c r="C675" s="74" t="s">
        <v>796</v>
      </c>
    </row>
    <row r="676" spans="2:3" ht="15.75">
      <c r="B676" s="122" t="s">
        <v>1917</v>
      </c>
      <c r="C676" s="129" t="s">
        <v>797</v>
      </c>
    </row>
    <row r="677" spans="2:3" ht="15.75">
      <c r="B677" s="122" t="s">
        <v>1918</v>
      </c>
      <c r="C677" s="72" t="s">
        <v>798</v>
      </c>
    </row>
    <row r="678" spans="2:3" ht="15.75">
      <c r="B678" s="122" t="s">
        <v>1919</v>
      </c>
      <c r="C678" s="72" t="s">
        <v>799</v>
      </c>
    </row>
    <row r="679" spans="2:3" ht="15.75">
      <c r="B679" s="122" t="s">
        <v>1921</v>
      </c>
      <c r="C679" s="72" t="s">
        <v>800</v>
      </c>
    </row>
    <row r="680" spans="2:3" ht="31.5">
      <c r="B680" s="122" t="s">
        <v>1920</v>
      </c>
      <c r="C680" s="72" t="s">
        <v>801</v>
      </c>
    </row>
    <row r="681" spans="2:3" ht="15.75">
      <c r="B681" s="122" t="s">
        <v>1922</v>
      </c>
      <c r="C681" s="72" t="s">
        <v>802</v>
      </c>
    </row>
    <row r="682" spans="2:3" ht="15.75">
      <c r="B682" s="122" t="s">
        <v>1923</v>
      </c>
      <c r="C682" s="72" t="s">
        <v>803</v>
      </c>
    </row>
    <row r="683" spans="2:3" ht="47.25">
      <c r="B683" s="122" t="s">
        <v>1924</v>
      </c>
      <c r="C683" s="72" t="s">
        <v>805</v>
      </c>
    </row>
    <row r="684" spans="2:3" ht="15.75">
      <c r="B684" s="122" t="s">
        <v>1925</v>
      </c>
      <c r="C684" s="72" t="s">
        <v>806</v>
      </c>
    </row>
    <row r="685" spans="2:3" ht="31.5">
      <c r="B685" s="122" t="s">
        <v>1926</v>
      </c>
      <c r="C685" s="72" t="s">
        <v>807</v>
      </c>
    </row>
    <row r="686" spans="2:3" ht="15.75">
      <c r="B686" s="122" t="s">
        <v>1927</v>
      </c>
      <c r="C686" s="72" t="s">
        <v>808</v>
      </c>
    </row>
    <row r="687" spans="2:3" ht="15.75">
      <c r="B687" s="122" t="s">
        <v>963</v>
      </c>
      <c r="C687" s="72" t="s">
        <v>809</v>
      </c>
    </row>
    <row r="688" spans="2:3" ht="15.75">
      <c r="B688" s="122" t="s">
        <v>1928</v>
      </c>
      <c r="C688" s="72" t="s">
        <v>810</v>
      </c>
    </row>
    <row r="689" spans="2:3" ht="15.75">
      <c r="B689" s="122" t="s">
        <v>69</v>
      </c>
      <c r="C689" s="129" t="s">
        <v>811</v>
      </c>
    </row>
    <row r="690" spans="2:3" ht="15.75">
      <c r="B690" s="122" t="s">
        <v>70</v>
      </c>
      <c r="C690" s="72" t="s">
        <v>812</v>
      </c>
    </row>
    <row r="691" spans="2:3" ht="15.75">
      <c r="B691" s="122" t="s">
        <v>71</v>
      </c>
      <c r="C691" s="72" t="s">
        <v>813</v>
      </c>
    </row>
    <row r="692" spans="2:3" ht="15.75">
      <c r="B692" s="122" t="s">
        <v>964</v>
      </c>
      <c r="C692" s="72" t="s">
        <v>814</v>
      </c>
    </row>
    <row r="693" spans="2:3" ht="31.5">
      <c r="B693" s="122" t="s">
        <v>965</v>
      </c>
      <c r="C693" s="72" t="s">
        <v>815</v>
      </c>
    </row>
    <row r="694" spans="2:3" ht="31.5">
      <c r="B694" s="122" t="s">
        <v>966</v>
      </c>
      <c r="C694" s="72" t="s">
        <v>816</v>
      </c>
    </row>
    <row r="695" spans="2:3" ht="15.75">
      <c r="B695" s="122" t="s">
        <v>967</v>
      </c>
      <c r="C695" s="72" t="s">
        <v>2086</v>
      </c>
    </row>
    <row r="696" spans="2:3" ht="31.5">
      <c r="B696" s="122" t="s">
        <v>968</v>
      </c>
      <c r="C696" s="72" t="s">
        <v>2233</v>
      </c>
    </row>
    <row r="697" spans="2:3" ht="31.5">
      <c r="B697" s="122" t="s">
        <v>969</v>
      </c>
      <c r="C697" s="72" t="s">
        <v>2234</v>
      </c>
    </row>
    <row r="698" spans="2:3" ht="15.75">
      <c r="B698" s="122" t="s">
        <v>970</v>
      </c>
      <c r="C698" s="72" t="s">
        <v>2235</v>
      </c>
    </row>
    <row r="699" spans="2:3" ht="15.75">
      <c r="B699" s="122" t="s">
        <v>971</v>
      </c>
      <c r="C699" s="72" t="s">
        <v>2236</v>
      </c>
    </row>
    <row r="700" spans="2:3" ht="31.5">
      <c r="B700" s="122" t="s">
        <v>972</v>
      </c>
      <c r="C700" s="72" t="s">
        <v>123</v>
      </c>
    </row>
    <row r="701" spans="2:3" ht="15.75">
      <c r="B701" s="122" t="s">
        <v>973</v>
      </c>
      <c r="C701" s="72" t="s">
        <v>124</v>
      </c>
    </row>
    <row r="702" spans="2:3" ht="15.75">
      <c r="B702" s="122" t="s">
        <v>974</v>
      </c>
      <c r="C702" s="129" t="s">
        <v>125</v>
      </c>
    </row>
    <row r="703" spans="2:3" ht="15.75">
      <c r="B703" s="122" t="s">
        <v>975</v>
      </c>
      <c r="C703" s="72" t="s">
        <v>126</v>
      </c>
    </row>
    <row r="704" spans="2:3" ht="15.75">
      <c r="B704" s="122" t="s">
        <v>72</v>
      </c>
      <c r="C704" s="74" t="s">
        <v>127</v>
      </c>
    </row>
    <row r="705" spans="2:3" ht="15.75">
      <c r="B705" s="122" t="s">
        <v>73</v>
      </c>
      <c r="C705" s="129" t="s">
        <v>127</v>
      </c>
    </row>
    <row r="706" spans="2:3" ht="31.5">
      <c r="B706" s="122" t="s">
        <v>976</v>
      </c>
      <c r="C706" s="72" t="s">
        <v>128</v>
      </c>
    </row>
    <row r="707" spans="2:3" ht="15.75">
      <c r="B707" s="122" t="s">
        <v>74</v>
      </c>
      <c r="C707" s="74" t="s">
        <v>129</v>
      </c>
    </row>
    <row r="708" spans="2:3" ht="15.75">
      <c r="B708" s="122" t="s">
        <v>75</v>
      </c>
      <c r="C708" s="129" t="s">
        <v>130</v>
      </c>
    </row>
    <row r="709" spans="2:3" ht="15.75">
      <c r="B709" s="122" t="s">
        <v>1486</v>
      </c>
      <c r="C709" s="72" t="s">
        <v>907</v>
      </c>
    </row>
    <row r="710" spans="2:3" ht="15.75">
      <c r="B710" s="122" t="s">
        <v>76</v>
      </c>
      <c r="C710" s="72" t="s">
        <v>908</v>
      </c>
    </row>
    <row r="711" spans="2:3" ht="15.75">
      <c r="B711" s="122" t="s">
        <v>77</v>
      </c>
      <c r="C711" s="72" t="s">
        <v>909</v>
      </c>
    </row>
    <row r="712" spans="2:3" ht="15.75">
      <c r="B712" s="122" t="s">
        <v>78</v>
      </c>
      <c r="C712" s="72" t="s">
        <v>910</v>
      </c>
    </row>
    <row r="713" spans="2:3" ht="15.75">
      <c r="B713" s="122" t="s">
        <v>79</v>
      </c>
      <c r="C713" s="72" t="s">
        <v>911</v>
      </c>
    </row>
    <row r="714" spans="2:3" ht="15.75">
      <c r="B714" s="122" t="s">
        <v>80</v>
      </c>
      <c r="C714" s="72" t="s">
        <v>912</v>
      </c>
    </row>
    <row r="715" spans="2:3" ht="15.75">
      <c r="B715" s="122" t="s">
        <v>81</v>
      </c>
      <c r="C715" s="72" t="s">
        <v>451</v>
      </c>
    </row>
    <row r="716" spans="2:3" ht="15.75">
      <c r="B716" s="122" t="s">
        <v>82</v>
      </c>
      <c r="C716" s="72" t="s">
        <v>452</v>
      </c>
    </row>
    <row r="717" spans="2:3" ht="31.5">
      <c r="B717" s="122" t="s">
        <v>83</v>
      </c>
      <c r="C717" s="72" t="s">
        <v>453</v>
      </c>
    </row>
    <row r="718" spans="2:3" ht="15.75">
      <c r="B718" s="122" t="s">
        <v>84</v>
      </c>
      <c r="C718" s="72" t="s">
        <v>454</v>
      </c>
    </row>
    <row r="719" spans="2:3" ht="15.75">
      <c r="B719" s="122" t="s">
        <v>85</v>
      </c>
      <c r="C719" s="72" t="s">
        <v>455</v>
      </c>
    </row>
    <row r="720" spans="2:3" ht="15.75">
      <c r="B720" s="122" t="s">
        <v>86</v>
      </c>
      <c r="C720" s="72" t="s">
        <v>456</v>
      </c>
    </row>
    <row r="721" spans="2:3" ht="15.75">
      <c r="B721" s="122" t="s">
        <v>87</v>
      </c>
      <c r="C721" s="72" t="s">
        <v>457</v>
      </c>
    </row>
    <row r="722" spans="2:3" ht="15.75">
      <c r="B722" s="122" t="s">
        <v>88</v>
      </c>
      <c r="C722" s="72" t="s">
        <v>458</v>
      </c>
    </row>
    <row r="723" spans="2:3" ht="31.5">
      <c r="B723" s="122" t="s">
        <v>89</v>
      </c>
      <c r="C723" s="72" t="s">
        <v>459</v>
      </c>
    </row>
    <row r="724" spans="2:3" ht="15.75">
      <c r="B724" s="122" t="s">
        <v>977</v>
      </c>
      <c r="C724" s="72" t="s">
        <v>460</v>
      </c>
    </row>
    <row r="725" spans="2:3" ht="15.75">
      <c r="B725" s="122" t="s">
        <v>90</v>
      </c>
      <c r="C725" s="72" t="s">
        <v>461</v>
      </c>
    </row>
    <row r="726" spans="2:3" ht="15.75">
      <c r="B726" s="122" t="s">
        <v>978</v>
      </c>
      <c r="C726" s="72" t="s">
        <v>462</v>
      </c>
    </row>
    <row r="727" spans="2:3" ht="15.75">
      <c r="B727" s="122" t="s">
        <v>979</v>
      </c>
      <c r="C727" s="72" t="s">
        <v>463</v>
      </c>
    </row>
    <row r="728" spans="2:3" ht="31.5">
      <c r="B728" s="122" t="s">
        <v>980</v>
      </c>
      <c r="C728" s="72" t="s">
        <v>464</v>
      </c>
    </row>
    <row r="729" spans="2:3" ht="31.5">
      <c r="B729" s="122" t="s">
        <v>981</v>
      </c>
      <c r="C729" s="72" t="s">
        <v>465</v>
      </c>
    </row>
    <row r="730" spans="2:3" ht="15.75">
      <c r="B730" s="122" t="s">
        <v>982</v>
      </c>
      <c r="C730" s="72" t="s">
        <v>3086</v>
      </c>
    </row>
    <row r="731" spans="2:3" ht="15.75">
      <c r="B731" s="122" t="s">
        <v>983</v>
      </c>
      <c r="C731" s="72" t="s">
        <v>3087</v>
      </c>
    </row>
    <row r="732" spans="2:3" ht="15.75">
      <c r="B732" s="122" t="s">
        <v>984</v>
      </c>
      <c r="C732" s="72" t="s">
        <v>3088</v>
      </c>
    </row>
    <row r="733" spans="2:3" ht="15.75">
      <c r="B733" s="122" t="s">
        <v>91</v>
      </c>
      <c r="C733" s="129" t="s">
        <v>3089</v>
      </c>
    </row>
    <row r="734" spans="2:3" ht="15.75">
      <c r="B734" s="122" t="s">
        <v>92</v>
      </c>
      <c r="C734" s="72" t="s">
        <v>3090</v>
      </c>
    </row>
    <row r="735" spans="2:3" ht="15.75">
      <c r="B735" s="122" t="s">
        <v>93</v>
      </c>
      <c r="C735" s="72" t="s">
        <v>2238</v>
      </c>
    </row>
    <row r="736" spans="2:3" ht="15.75">
      <c r="B736" s="122" t="s">
        <v>94</v>
      </c>
      <c r="C736" s="129" t="s">
        <v>2239</v>
      </c>
    </row>
    <row r="737" spans="2:3" ht="15.75">
      <c r="B737" s="122" t="s">
        <v>95</v>
      </c>
      <c r="C737" s="72" t="s">
        <v>1165</v>
      </c>
    </row>
    <row r="738" spans="2:3" ht="31.5">
      <c r="B738" s="122" t="s">
        <v>96</v>
      </c>
      <c r="C738" s="72" t="s">
        <v>1166</v>
      </c>
    </row>
    <row r="739" spans="2:3" ht="15.75">
      <c r="B739" s="122" t="s">
        <v>97</v>
      </c>
      <c r="C739" s="129" t="s">
        <v>1167</v>
      </c>
    </row>
    <row r="740" spans="2:3" ht="15.75">
      <c r="B740" s="122" t="s">
        <v>98</v>
      </c>
      <c r="C740" s="72" t="s">
        <v>1168</v>
      </c>
    </row>
    <row r="741" spans="2:3" ht="15.75">
      <c r="B741" s="122" t="s">
        <v>1487</v>
      </c>
      <c r="C741" s="72" t="s">
        <v>1169</v>
      </c>
    </row>
    <row r="742" spans="2:3" ht="63">
      <c r="B742" s="122" t="s">
        <v>985</v>
      </c>
      <c r="C742" s="72" t="s">
        <v>2968</v>
      </c>
    </row>
    <row r="743" spans="2:3" ht="15.75">
      <c r="B743" s="122" t="s">
        <v>986</v>
      </c>
      <c r="C743" s="72" t="s">
        <v>3118</v>
      </c>
    </row>
    <row r="744" spans="2:3" ht="15.75">
      <c r="B744" s="122" t="s">
        <v>3050</v>
      </c>
      <c r="C744" s="129" t="s">
        <v>3167</v>
      </c>
    </row>
    <row r="745" spans="2:3" ht="15.75">
      <c r="B745" s="122" t="s">
        <v>3051</v>
      </c>
      <c r="C745" s="72" t="s">
        <v>2804</v>
      </c>
    </row>
    <row r="746" spans="2:3" ht="15.75">
      <c r="B746" s="122" t="s">
        <v>1199</v>
      </c>
      <c r="C746" s="72" t="s">
        <v>2805</v>
      </c>
    </row>
    <row r="747" spans="2:3" ht="15.75">
      <c r="B747" s="122" t="s">
        <v>1200</v>
      </c>
      <c r="C747" s="129" t="s">
        <v>2806</v>
      </c>
    </row>
    <row r="748" spans="2:3" ht="15.75">
      <c r="B748" s="122" t="s">
        <v>1201</v>
      </c>
      <c r="C748" s="72" t="s">
        <v>2807</v>
      </c>
    </row>
    <row r="749" spans="2:3" ht="15.75">
      <c r="B749" s="122" t="s">
        <v>987</v>
      </c>
      <c r="C749" s="72" t="s">
        <v>2808</v>
      </c>
    </row>
    <row r="750" spans="2:3" ht="15.75">
      <c r="B750" s="122" t="s">
        <v>988</v>
      </c>
      <c r="C750" s="72" t="s">
        <v>2809</v>
      </c>
    </row>
    <row r="751" spans="2:3" ht="15.75">
      <c r="B751" s="122" t="s">
        <v>989</v>
      </c>
      <c r="C751" s="72" t="s">
        <v>2810</v>
      </c>
    </row>
    <row r="752" spans="2:3" ht="15.75">
      <c r="B752" s="122" t="s">
        <v>1202</v>
      </c>
      <c r="C752" s="129" t="s">
        <v>2811</v>
      </c>
    </row>
    <row r="753" spans="2:3" ht="15.75">
      <c r="B753" s="122" t="s">
        <v>1203</v>
      </c>
      <c r="C753" s="72" t="s">
        <v>874</v>
      </c>
    </row>
    <row r="754" spans="2:3" ht="15.75">
      <c r="B754" s="122" t="s">
        <v>990</v>
      </c>
      <c r="C754" s="72" t="s">
        <v>875</v>
      </c>
    </row>
    <row r="755" spans="2:3" ht="15.75">
      <c r="B755" s="122" t="s">
        <v>991</v>
      </c>
      <c r="C755" s="72" t="s">
        <v>1024</v>
      </c>
    </row>
    <row r="756" spans="2:3" ht="15.75">
      <c r="B756" s="122" t="s">
        <v>992</v>
      </c>
      <c r="C756" s="72" t="s">
        <v>1670</v>
      </c>
    </row>
    <row r="757" spans="2:3" ht="31.5">
      <c r="B757" s="122" t="s">
        <v>993</v>
      </c>
      <c r="C757" s="72" t="s">
        <v>1671</v>
      </c>
    </row>
    <row r="758" spans="2:3" ht="15.75">
      <c r="B758" s="122" t="s">
        <v>1204</v>
      </c>
      <c r="C758" s="72" t="s">
        <v>1672</v>
      </c>
    </row>
    <row r="759" spans="2:3" ht="15.75">
      <c r="B759" s="122" t="s">
        <v>1205</v>
      </c>
      <c r="C759" s="72" t="s">
        <v>1673</v>
      </c>
    </row>
    <row r="760" spans="2:3" ht="15.75">
      <c r="B760" s="122" t="s">
        <v>1206</v>
      </c>
      <c r="C760" s="74" t="s">
        <v>1674</v>
      </c>
    </row>
    <row r="761" spans="2:3" ht="15.75">
      <c r="B761" s="122" t="s">
        <v>1207</v>
      </c>
      <c r="C761" s="129" t="s">
        <v>1674</v>
      </c>
    </row>
    <row r="762" spans="2:3" ht="15.75">
      <c r="B762" s="122" t="s">
        <v>1208</v>
      </c>
      <c r="C762" s="72" t="s">
        <v>530</v>
      </c>
    </row>
    <row r="763" spans="2:3" ht="15.75">
      <c r="B763" s="122" t="s">
        <v>1209</v>
      </c>
      <c r="C763" s="72" t="s">
        <v>1675</v>
      </c>
    </row>
    <row r="764" spans="2:3" ht="15.75">
      <c r="B764" s="122" t="s">
        <v>1210</v>
      </c>
      <c r="C764" s="72" t="s">
        <v>1676</v>
      </c>
    </row>
    <row r="765" spans="2:3" ht="31.5">
      <c r="B765" s="122" t="s">
        <v>1211</v>
      </c>
      <c r="C765" s="72" t="s">
        <v>913</v>
      </c>
    </row>
    <row r="766" spans="2:3" ht="15.75">
      <c r="B766" s="122" t="s">
        <v>1212</v>
      </c>
      <c r="C766" s="72" t="s">
        <v>914</v>
      </c>
    </row>
    <row r="767" spans="2:3" ht="47.25">
      <c r="B767" s="122" t="s">
        <v>1213</v>
      </c>
      <c r="C767" s="72" t="s">
        <v>488</v>
      </c>
    </row>
    <row r="768" spans="2:3" ht="47.25">
      <c r="B768" s="122" t="s">
        <v>1214</v>
      </c>
      <c r="C768" s="72" t="s">
        <v>2439</v>
      </c>
    </row>
    <row r="769" spans="2:3" ht="47.25">
      <c r="B769" s="122" t="s">
        <v>1215</v>
      </c>
      <c r="C769" s="72" t="s">
        <v>915</v>
      </c>
    </row>
    <row r="770" spans="2:3" ht="31.5">
      <c r="B770" s="122" t="s">
        <v>1216</v>
      </c>
      <c r="C770" s="72" t="s">
        <v>2240</v>
      </c>
    </row>
    <row r="771" spans="2:3" ht="15.75">
      <c r="B771" s="122" t="s">
        <v>1217</v>
      </c>
      <c r="C771" s="72" t="s">
        <v>3261</v>
      </c>
    </row>
    <row r="772" spans="2:3" ht="31.5">
      <c r="B772" s="122" t="s">
        <v>1218</v>
      </c>
      <c r="C772" s="72" t="s">
        <v>1371</v>
      </c>
    </row>
    <row r="773" spans="2:3" ht="31.5">
      <c r="B773" s="122" t="s">
        <v>1219</v>
      </c>
      <c r="C773" s="72" t="s">
        <v>1026</v>
      </c>
    </row>
    <row r="774" spans="2:3" ht="126">
      <c r="B774" s="122" t="s">
        <v>1220</v>
      </c>
      <c r="C774" s="72" t="s">
        <v>1025</v>
      </c>
    </row>
    <row r="775" spans="2:3" ht="15.75">
      <c r="B775" s="122" t="s">
        <v>1221</v>
      </c>
      <c r="C775" s="72" t="s">
        <v>471</v>
      </c>
    </row>
    <row r="776" spans="2:3" ht="31.5">
      <c r="B776" s="122" t="s">
        <v>994</v>
      </c>
      <c r="C776" s="72" t="s">
        <v>472</v>
      </c>
    </row>
    <row r="777" spans="2:3" ht="15.75">
      <c r="B777" s="122" t="s">
        <v>995</v>
      </c>
      <c r="C777" s="72" t="s">
        <v>473</v>
      </c>
    </row>
    <row r="778" spans="2:3" ht="31.5">
      <c r="B778" s="122" t="s">
        <v>996</v>
      </c>
      <c r="C778" s="72" t="s">
        <v>474</v>
      </c>
    </row>
    <row r="779" spans="2:3" ht="47.25">
      <c r="B779" s="122" t="s">
        <v>1222</v>
      </c>
      <c r="C779" s="72" t="s">
        <v>475</v>
      </c>
    </row>
    <row r="780" spans="2:3" ht="31.5">
      <c r="B780" s="122" t="s">
        <v>1223</v>
      </c>
      <c r="C780" s="72" t="s">
        <v>2438</v>
      </c>
    </row>
    <row r="781" spans="2:3" ht="31.5">
      <c r="B781" s="122" t="s">
        <v>1224</v>
      </c>
      <c r="C781" s="72" t="s">
        <v>476</v>
      </c>
    </row>
    <row r="782" spans="2:3" ht="47.25">
      <c r="B782" s="122" t="s">
        <v>997</v>
      </c>
      <c r="C782" s="72" t="s">
        <v>2964</v>
      </c>
    </row>
    <row r="783" spans="2:3" ht="15.75">
      <c r="B783" s="122" t="s">
        <v>998</v>
      </c>
      <c r="C783" s="72" t="s">
        <v>477</v>
      </c>
    </row>
    <row r="784" spans="2:3" ht="15.75">
      <c r="B784" s="122" t="s">
        <v>999</v>
      </c>
      <c r="C784" s="72" t="s">
        <v>478</v>
      </c>
    </row>
    <row r="785" spans="2:3" ht="15.75">
      <c r="B785" s="122" t="s">
        <v>1225</v>
      </c>
      <c r="C785" s="74" t="s">
        <v>3168</v>
      </c>
    </row>
    <row r="786" spans="2:3" ht="15.75">
      <c r="B786" s="122" t="s">
        <v>1226</v>
      </c>
      <c r="C786" s="129" t="s">
        <v>3169</v>
      </c>
    </row>
    <row r="787" spans="2:3" ht="15.75">
      <c r="B787" s="122" t="s">
        <v>1227</v>
      </c>
      <c r="C787" s="72" t="s">
        <v>3170</v>
      </c>
    </row>
    <row r="788" spans="2:3" ht="15.75">
      <c r="B788" s="122" t="s">
        <v>1228</v>
      </c>
      <c r="C788" s="72" t="s">
        <v>3171</v>
      </c>
    </row>
    <row r="789" spans="2:3" ht="15.75">
      <c r="B789" s="122" t="s">
        <v>1229</v>
      </c>
      <c r="C789" s="72" t="s">
        <v>1751</v>
      </c>
    </row>
    <row r="790" spans="2:3" ht="15.75">
      <c r="B790" s="122" t="s">
        <v>1231</v>
      </c>
      <c r="C790" s="72" t="s">
        <v>1645</v>
      </c>
    </row>
    <row r="791" spans="2:3" ht="15.75">
      <c r="B791" s="122" t="s">
        <v>1230</v>
      </c>
      <c r="C791" s="72" t="s">
        <v>1646</v>
      </c>
    </row>
    <row r="792" spans="2:3" ht="31.5">
      <c r="B792" s="122" t="s">
        <v>1000</v>
      </c>
      <c r="C792" s="72" t="s">
        <v>1647</v>
      </c>
    </row>
    <row r="793" spans="2:3" ht="15.75">
      <c r="B793" s="122" t="s">
        <v>1232</v>
      </c>
      <c r="C793" s="72" t="s">
        <v>1648</v>
      </c>
    </row>
    <row r="794" spans="2:3" ht="31.5">
      <c r="B794" s="122" t="s">
        <v>1001</v>
      </c>
      <c r="C794" s="72" t="s">
        <v>1649</v>
      </c>
    </row>
    <row r="795" spans="2:3" ht="15.75">
      <c r="B795" s="122" t="s">
        <v>1233</v>
      </c>
      <c r="C795" s="129" t="s">
        <v>1650</v>
      </c>
    </row>
    <row r="796" spans="2:3" ht="15.75">
      <c r="B796" s="122" t="s">
        <v>1234</v>
      </c>
      <c r="C796" s="72" t="s">
        <v>1154</v>
      </c>
    </row>
    <row r="797" spans="2:3" ht="15.75">
      <c r="B797" s="122" t="s">
        <v>1235</v>
      </c>
      <c r="C797" s="129" t="s">
        <v>1155</v>
      </c>
    </row>
    <row r="798" spans="2:3" ht="15.75">
      <c r="B798" s="122" t="s">
        <v>1236</v>
      </c>
      <c r="C798" s="72" t="s">
        <v>1752</v>
      </c>
    </row>
    <row r="799" spans="2:3" ht="15.75">
      <c r="B799" s="122" t="s">
        <v>1002</v>
      </c>
      <c r="C799" s="129" t="s">
        <v>1753</v>
      </c>
    </row>
    <row r="800" spans="2:3" ht="15.75">
      <c r="B800" s="122" t="s">
        <v>1003</v>
      </c>
      <c r="C800" s="72" t="s">
        <v>1754</v>
      </c>
    </row>
    <row r="801" spans="2:3" ht="15.75">
      <c r="B801" s="122" t="s">
        <v>1004</v>
      </c>
      <c r="C801" s="74" t="s">
        <v>1755</v>
      </c>
    </row>
    <row r="802" spans="2:3" ht="15.75">
      <c r="B802" s="122" t="s">
        <v>1005</v>
      </c>
      <c r="C802" s="129" t="s">
        <v>1756</v>
      </c>
    </row>
    <row r="803" spans="2:3" ht="15.75">
      <c r="B803" s="122" t="s">
        <v>1006</v>
      </c>
      <c r="C803" s="72" t="s">
        <v>1757</v>
      </c>
    </row>
    <row r="804" spans="2:3" ht="15.75">
      <c r="B804" s="122" t="s">
        <v>1007</v>
      </c>
      <c r="C804" s="72" t="s">
        <v>1758</v>
      </c>
    </row>
    <row r="805" spans="2:3" ht="15.75">
      <c r="B805" s="122" t="s">
        <v>1008</v>
      </c>
      <c r="C805" s="72" t="s">
        <v>1847</v>
      </c>
    </row>
    <row r="806" spans="2:3" ht="15.75">
      <c r="B806" s="122" t="s">
        <v>1009</v>
      </c>
      <c r="C806" s="72" t="s">
        <v>1759</v>
      </c>
    </row>
    <row r="807" spans="2:3" ht="15.75">
      <c r="B807" s="122" t="s">
        <v>1010</v>
      </c>
      <c r="C807" s="72" t="s">
        <v>1760</v>
      </c>
    </row>
    <row r="808" spans="2:3" ht="15.75">
      <c r="B808" s="122" t="s">
        <v>1011</v>
      </c>
      <c r="C808" s="72" t="s">
        <v>1147</v>
      </c>
    </row>
    <row r="809" spans="2:3" ht="15.75">
      <c r="B809" s="122" t="s">
        <v>1012</v>
      </c>
      <c r="C809" s="72" t="s">
        <v>1148</v>
      </c>
    </row>
    <row r="810" spans="2:3" ht="15.75">
      <c r="B810" s="122" t="s">
        <v>1013</v>
      </c>
      <c r="C810" s="72" t="s">
        <v>1149</v>
      </c>
    </row>
    <row r="811" spans="2:3" ht="15.75">
      <c r="B811" s="122" t="s">
        <v>1014</v>
      </c>
      <c r="C811" s="72" t="s">
        <v>1150</v>
      </c>
    </row>
    <row r="812" spans="2:3" ht="15.75">
      <c r="B812" s="122" t="s">
        <v>1015</v>
      </c>
      <c r="C812" s="72" t="s">
        <v>2221</v>
      </c>
    </row>
    <row r="813" spans="2:3" ht="15.75">
      <c r="B813" s="122" t="s">
        <v>1016</v>
      </c>
      <c r="C813" s="72" t="s">
        <v>1151</v>
      </c>
    </row>
    <row r="814" spans="2:3" ht="15.75">
      <c r="B814" s="122" t="s">
        <v>1017</v>
      </c>
      <c r="C814" s="72" t="s">
        <v>3139</v>
      </c>
    </row>
    <row r="815" spans="2:3" ht="15.75">
      <c r="B815" s="122" t="s">
        <v>1018</v>
      </c>
      <c r="C815" s="72" t="s">
        <v>2979</v>
      </c>
    </row>
    <row r="816" spans="2:3" ht="15.75">
      <c r="B816" s="122" t="s">
        <v>1019</v>
      </c>
      <c r="C816" s="72" t="s">
        <v>2980</v>
      </c>
    </row>
    <row r="817" spans="2:3" ht="15.75">
      <c r="B817" s="122" t="s">
        <v>1237</v>
      </c>
      <c r="C817" s="74" t="s">
        <v>2981</v>
      </c>
    </row>
    <row r="818" spans="2:3" ht="15.75">
      <c r="B818" s="122" t="s">
        <v>1238</v>
      </c>
      <c r="C818" s="129" t="s">
        <v>2982</v>
      </c>
    </row>
    <row r="819" spans="2:3" ht="15.75">
      <c r="B819" s="122" t="s">
        <v>1239</v>
      </c>
      <c r="C819" s="72" t="s">
        <v>2983</v>
      </c>
    </row>
    <row r="820" spans="2:3" ht="15.75">
      <c r="B820" s="122" t="s">
        <v>1240</v>
      </c>
      <c r="C820" s="72" t="s">
        <v>1739</v>
      </c>
    </row>
    <row r="821" spans="2:3" ht="31.5">
      <c r="B821" s="122" t="s">
        <v>1241</v>
      </c>
      <c r="C821" s="72" t="s">
        <v>1740</v>
      </c>
    </row>
    <row r="822" spans="2:3" ht="15.75">
      <c r="B822" s="122" t="s">
        <v>1242</v>
      </c>
      <c r="C822" s="72" t="s">
        <v>1741</v>
      </c>
    </row>
    <row r="823" spans="2:3" ht="15.75">
      <c r="B823" s="122" t="s">
        <v>1243</v>
      </c>
      <c r="C823" s="74" t="s">
        <v>1742</v>
      </c>
    </row>
    <row r="824" spans="2:3" ht="15.75">
      <c r="B824" s="122" t="s">
        <v>1244</v>
      </c>
      <c r="C824" s="129" t="s">
        <v>1743</v>
      </c>
    </row>
    <row r="825" spans="2:3" ht="15.75">
      <c r="B825" s="122" t="s">
        <v>1245</v>
      </c>
      <c r="C825" s="72" t="s">
        <v>1744</v>
      </c>
    </row>
    <row r="826" spans="2:3" ht="15.75">
      <c r="B826" s="122" t="s">
        <v>1246</v>
      </c>
      <c r="C826" s="72" t="s">
        <v>2486</v>
      </c>
    </row>
    <row r="827" spans="2:3" ht="15.75">
      <c r="B827" s="122" t="s">
        <v>1020</v>
      </c>
      <c r="C827" s="72" t="s">
        <v>2487</v>
      </c>
    </row>
    <row r="828" spans="2:3" ht="15.75">
      <c r="B828" s="122" t="s">
        <v>1021</v>
      </c>
      <c r="C828" s="72" t="s">
        <v>2488</v>
      </c>
    </row>
    <row r="829" spans="2:3" ht="15.75">
      <c r="B829" s="122" t="s">
        <v>1247</v>
      </c>
      <c r="C829" s="74" t="s">
        <v>3014</v>
      </c>
    </row>
    <row r="830" spans="2:3" ht="15.75">
      <c r="B830" s="122" t="s">
        <v>1248</v>
      </c>
      <c r="C830" s="129" t="s">
        <v>3218</v>
      </c>
    </row>
    <row r="831" spans="2:3" ht="15.75">
      <c r="B831" s="122" t="s">
        <v>1249</v>
      </c>
      <c r="C831" s="72" t="s">
        <v>3219</v>
      </c>
    </row>
    <row r="832" spans="2:3" ht="15.75">
      <c r="B832" s="122" t="s">
        <v>1250</v>
      </c>
      <c r="C832" s="72" t="s">
        <v>3220</v>
      </c>
    </row>
    <row r="833" spans="2:3" ht="15.75">
      <c r="B833" s="122" t="s">
        <v>1251</v>
      </c>
      <c r="C833" s="72" t="s">
        <v>3221</v>
      </c>
    </row>
    <row r="834" spans="2:3" ht="31.5">
      <c r="B834" s="122" t="s">
        <v>1252</v>
      </c>
      <c r="C834" s="72" t="s">
        <v>266</v>
      </c>
    </row>
    <row r="835" spans="2:3" ht="15.75">
      <c r="B835" s="122" t="s">
        <v>1253</v>
      </c>
      <c r="C835" s="72" t="s">
        <v>267</v>
      </c>
    </row>
    <row r="836" spans="2:3" ht="15.75">
      <c r="B836" s="122" t="s">
        <v>1254</v>
      </c>
      <c r="C836" s="72" t="s">
        <v>268</v>
      </c>
    </row>
    <row r="837" spans="2:3" ht="15.75">
      <c r="B837" s="122" t="s">
        <v>1255</v>
      </c>
      <c r="C837" s="72" t="s">
        <v>269</v>
      </c>
    </row>
    <row r="838" spans="2:3" ht="15.75">
      <c r="B838" s="122" t="s">
        <v>1256</v>
      </c>
      <c r="C838" s="129" t="s">
        <v>270</v>
      </c>
    </row>
    <row r="839" spans="2:3" ht="15.75">
      <c r="B839" s="122" t="s">
        <v>1257</v>
      </c>
      <c r="C839" s="72" t="s">
        <v>271</v>
      </c>
    </row>
    <row r="840" spans="2:3" ht="15.75">
      <c r="B840" s="122" t="s">
        <v>1258</v>
      </c>
      <c r="C840" s="74" t="s">
        <v>272</v>
      </c>
    </row>
    <row r="841" spans="2:3" ht="15.75">
      <c r="B841" s="122" t="s">
        <v>1259</v>
      </c>
      <c r="C841" s="129" t="s">
        <v>273</v>
      </c>
    </row>
    <row r="842" spans="2:3" ht="15.75">
      <c r="B842" s="122" t="s">
        <v>1260</v>
      </c>
      <c r="C842" s="72" t="s">
        <v>274</v>
      </c>
    </row>
    <row r="843" spans="2:3" ht="15.75">
      <c r="B843" s="122" t="s">
        <v>1022</v>
      </c>
      <c r="C843" s="72" t="s">
        <v>275</v>
      </c>
    </row>
    <row r="844" spans="2:3" ht="15.75">
      <c r="B844" s="122" t="s">
        <v>1023</v>
      </c>
      <c r="C844" s="72" t="s">
        <v>1083</v>
      </c>
    </row>
    <row r="845" spans="2:3" ht="47.25">
      <c r="B845" s="122" t="s">
        <v>1261</v>
      </c>
      <c r="C845" s="72" t="s">
        <v>1084</v>
      </c>
    </row>
    <row r="846" spans="2:3" ht="15.75">
      <c r="B846" s="122" t="s">
        <v>2250</v>
      </c>
      <c r="C846" s="74" t="s">
        <v>1085</v>
      </c>
    </row>
    <row r="847" spans="2:3" ht="15.75">
      <c r="B847" s="122" t="s">
        <v>2251</v>
      </c>
      <c r="C847" s="129" t="s">
        <v>1086</v>
      </c>
    </row>
    <row r="848" spans="2:3" ht="15.75">
      <c r="B848" s="122" t="s">
        <v>2252</v>
      </c>
      <c r="C848" s="72" t="s">
        <v>1087</v>
      </c>
    </row>
    <row r="849" spans="2:3" ht="31.5">
      <c r="B849" s="122" t="s">
        <v>2253</v>
      </c>
      <c r="C849" s="72" t="s">
        <v>1088</v>
      </c>
    </row>
    <row r="850" spans="2:3" ht="15.75">
      <c r="B850" s="122" t="s">
        <v>2254</v>
      </c>
      <c r="C850" s="74" t="s">
        <v>1089</v>
      </c>
    </row>
    <row r="851" spans="2:3" ht="15.75">
      <c r="B851" s="122" t="s">
        <v>2255</v>
      </c>
      <c r="C851" s="129" t="s">
        <v>1090</v>
      </c>
    </row>
    <row r="852" spans="2:3" ht="15.75">
      <c r="B852" s="122" t="s">
        <v>2256</v>
      </c>
      <c r="C852" s="72" t="s">
        <v>1091</v>
      </c>
    </row>
    <row r="853" spans="2:3" ht="31.5">
      <c r="B853" s="122" t="s">
        <v>2257</v>
      </c>
      <c r="C853" s="72" t="s">
        <v>1893</v>
      </c>
    </row>
    <row r="854" spans="2:3" ht="15.75">
      <c r="B854" s="122" t="s">
        <v>2258</v>
      </c>
      <c r="C854" s="74" t="s">
        <v>1894</v>
      </c>
    </row>
    <row r="855" spans="2:3" ht="15.75">
      <c r="B855" s="122" t="s">
        <v>2259</v>
      </c>
      <c r="C855" s="129" t="s">
        <v>1894</v>
      </c>
    </row>
    <row r="856" spans="2:3" ht="15.75">
      <c r="B856" s="122" t="s">
        <v>2260</v>
      </c>
      <c r="C856" s="72" t="s">
        <v>1895</v>
      </c>
    </row>
    <row r="857" spans="2:3" ht="15.75">
      <c r="B857" s="122" t="s">
        <v>2261</v>
      </c>
      <c r="C857" s="74" t="s">
        <v>1896</v>
      </c>
    </row>
    <row r="858" spans="2:3" ht="15.75">
      <c r="B858" s="122" t="s">
        <v>2262</v>
      </c>
      <c r="C858" s="129" t="s">
        <v>1896</v>
      </c>
    </row>
    <row r="859" spans="2:3" ht="15.75">
      <c r="B859" s="122" t="s">
        <v>2263</v>
      </c>
      <c r="C859" s="72" t="s">
        <v>1897</v>
      </c>
    </row>
    <row r="860" spans="2:3" ht="15.75">
      <c r="B860" s="122" t="s">
        <v>1262</v>
      </c>
      <c r="C860" s="74" t="s">
        <v>1884</v>
      </c>
    </row>
    <row r="861" spans="2:3" ht="15.75">
      <c r="B861" s="122" t="s">
        <v>1263</v>
      </c>
      <c r="C861" s="129" t="s">
        <v>1885</v>
      </c>
    </row>
    <row r="862" spans="2:3" ht="15.75">
      <c r="B862" s="122" t="s">
        <v>1264</v>
      </c>
      <c r="C862" s="72" t="s">
        <v>1886</v>
      </c>
    </row>
    <row r="863" spans="2:3" ht="15.75">
      <c r="B863" s="122" t="s">
        <v>1265</v>
      </c>
      <c r="C863" s="74" t="s">
        <v>1887</v>
      </c>
    </row>
    <row r="864" spans="2:3" ht="15.75">
      <c r="B864" s="122" t="s">
        <v>1266</v>
      </c>
      <c r="C864" s="129" t="s">
        <v>1887</v>
      </c>
    </row>
    <row r="865" spans="2:3" ht="15.75">
      <c r="B865" s="122" t="s">
        <v>1267</v>
      </c>
      <c r="C865" s="72" t="s">
        <v>1888</v>
      </c>
    </row>
    <row r="866" spans="2:3" ht="15.75">
      <c r="B866" s="122" t="s">
        <v>1268</v>
      </c>
      <c r="C866" s="74" t="s">
        <v>1889</v>
      </c>
    </row>
    <row r="867" spans="2:3" ht="15.75">
      <c r="B867" s="122" t="s">
        <v>1269</v>
      </c>
      <c r="C867" s="129" t="s">
        <v>1890</v>
      </c>
    </row>
    <row r="868" spans="2:3" ht="31.5">
      <c r="B868" s="122" t="s">
        <v>1270</v>
      </c>
      <c r="C868" s="72" t="s">
        <v>1891</v>
      </c>
    </row>
    <row r="869" spans="2:3" ht="15.75">
      <c r="B869" s="122" t="s">
        <v>1271</v>
      </c>
      <c r="C869" s="72" t="s">
        <v>1892</v>
      </c>
    </row>
    <row r="870" spans="2:3" ht="15.75">
      <c r="B870" s="122" t="s">
        <v>1272</v>
      </c>
      <c r="C870" s="74" t="s">
        <v>1761</v>
      </c>
    </row>
    <row r="871" spans="2:3" ht="15.75">
      <c r="B871" s="122" t="s">
        <v>1273</v>
      </c>
      <c r="C871" s="129" t="s">
        <v>3015</v>
      </c>
    </row>
    <row r="872" spans="2:3" ht="15.75">
      <c r="B872" s="122" t="s">
        <v>1274</v>
      </c>
      <c r="C872" s="72" t="s">
        <v>3016</v>
      </c>
    </row>
    <row r="873" spans="2:3" ht="31.5">
      <c r="B873" s="122" t="s">
        <v>1275</v>
      </c>
      <c r="C873" s="72" t="s">
        <v>326</v>
      </c>
    </row>
    <row r="874" spans="2:3" ht="15.75">
      <c r="B874" s="122" t="s">
        <v>1276</v>
      </c>
      <c r="C874" s="72" t="s">
        <v>327</v>
      </c>
    </row>
    <row r="875" spans="2:3" ht="31.5">
      <c r="B875" s="122" t="s">
        <v>1277</v>
      </c>
      <c r="C875" s="72" t="s">
        <v>1170</v>
      </c>
    </row>
    <row r="876" spans="2:3" ht="15.75">
      <c r="B876" s="122" t="s">
        <v>1278</v>
      </c>
      <c r="C876" s="74" t="s">
        <v>1171</v>
      </c>
    </row>
    <row r="877" spans="2:3" ht="15.75">
      <c r="B877" s="122" t="s">
        <v>1279</v>
      </c>
      <c r="C877" s="129" t="s">
        <v>1172</v>
      </c>
    </row>
    <row r="878" spans="2:3" ht="15.75">
      <c r="B878" s="122" t="s">
        <v>1280</v>
      </c>
      <c r="C878" s="72" t="s">
        <v>1173</v>
      </c>
    </row>
    <row r="879" spans="2:3" ht="15.75">
      <c r="B879" s="122" t="s">
        <v>1281</v>
      </c>
      <c r="C879" s="72" t="s">
        <v>1174</v>
      </c>
    </row>
    <row r="880" spans="2:3" ht="15.75">
      <c r="B880" s="122" t="s">
        <v>1282</v>
      </c>
      <c r="C880" s="72" t="s">
        <v>1175</v>
      </c>
    </row>
    <row r="881" spans="2:3" ht="15.75">
      <c r="B881" s="122" t="s">
        <v>2264</v>
      </c>
      <c r="C881" s="72" t="s">
        <v>1176</v>
      </c>
    </row>
    <row r="882" spans="2:3" ht="15.75">
      <c r="B882" s="122" t="s">
        <v>1283</v>
      </c>
      <c r="C882" s="74" t="s">
        <v>1177</v>
      </c>
    </row>
    <row r="883" spans="2:3" ht="15.75">
      <c r="B883" s="122" t="s">
        <v>1284</v>
      </c>
      <c r="C883" s="129" t="s">
        <v>1178</v>
      </c>
    </row>
    <row r="884" spans="2:3" ht="15.75">
      <c r="B884" s="122" t="s">
        <v>1285</v>
      </c>
      <c r="C884" s="72" t="s">
        <v>1179</v>
      </c>
    </row>
    <row r="885" spans="2:3" ht="47.25">
      <c r="B885" s="122" t="s">
        <v>1286</v>
      </c>
      <c r="C885" s="72" t="s">
        <v>745</v>
      </c>
    </row>
    <row r="886" spans="2:3" ht="15.75">
      <c r="B886" s="122" t="s">
        <v>1287</v>
      </c>
      <c r="C886" s="72" t="s">
        <v>746</v>
      </c>
    </row>
    <row r="887" spans="2:3" ht="15.75">
      <c r="B887" s="122" t="s">
        <v>2265</v>
      </c>
      <c r="C887" s="129" t="s">
        <v>747</v>
      </c>
    </row>
    <row r="888" spans="2:3" ht="15.75">
      <c r="B888" s="122" t="s">
        <v>2266</v>
      </c>
      <c r="C888" s="72" t="s">
        <v>748</v>
      </c>
    </row>
    <row r="889" spans="2:3" ht="31.5">
      <c r="B889" s="122" t="s">
        <v>2267</v>
      </c>
      <c r="C889" s="72" t="s">
        <v>749</v>
      </c>
    </row>
    <row r="890" spans="2:3" ht="31.5">
      <c r="B890" s="122" t="s">
        <v>2268</v>
      </c>
      <c r="C890" s="72" t="s">
        <v>3300</v>
      </c>
    </row>
    <row r="891" spans="2:3" ht="31.5">
      <c r="B891" s="122" t="s">
        <v>2269</v>
      </c>
      <c r="C891" s="72" t="s">
        <v>3301</v>
      </c>
    </row>
    <row r="892" spans="2:3" ht="15.75">
      <c r="B892" s="122" t="s">
        <v>1288</v>
      </c>
      <c r="C892" s="74" t="s">
        <v>3302</v>
      </c>
    </row>
    <row r="893" spans="2:3" ht="15.75">
      <c r="B893" s="122" t="s">
        <v>1289</v>
      </c>
      <c r="C893" s="129" t="s">
        <v>3303</v>
      </c>
    </row>
    <row r="894" spans="2:3" ht="15.75">
      <c r="B894" s="122" t="s">
        <v>1290</v>
      </c>
      <c r="C894" s="72" t="s">
        <v>3304</v>
      </c>
    </row>
    <row r="895" spans="2:3" ht="15.75">
      <c r="B895" s="122" t="s">
        <v>1291</v>
      </c>
      <c r="C895" s="72" t="s">
        <v>3305</v>
      </c>
    </row>
    <row r="896" spans="2:3" ht="15.75">
      <c r="B896" s="122" t="s">
        <v>1292</v>
      </c>
      <c r="C896" s="72" t="s">
        <v>3306</v>
      </c>
    </row>
    <row r="897" spans="2:3" ht="15.75">
      <c r="B897" s="122" t="s">
        <v>2270</v>
      </c>
      <c r="C897" s="74" t="s">
        <v>709</v>
      </c>
    </row>
    <row r="898" spans="2:3" ht="15.75">
      <c r="B898" s="122" t="s">
        <v>2271</v>
      </c>
      <c r="C898" s="129" t="s">
        <v>710</v>
      </c>
    </row>
    <row r="899" spans="2:3" ht="15.75">
      <c r="B899" s="122" t="s">
        <v>2272</v>
      </c>
      <c r="C899" s="72" t="s">
        <v>711</v>
      </c>
    </row>
    <row r="900" spans="2:3" ht="15.75">
      <c r="B900" s="122" t="s">
        <v>2273</v>
      </c>
      <c r="C900" s="72" t="s">
        <v>712</v>
      </c>
    </row>
    <row r="901" spans="2:3" ht="15.75">
      <c r="B901" s="122" t="s">
        <v>1293</v>
      </c>
      <c r="C901" s="74" t="s">
        <v>713</v>
      </c>
    </row>
    <row r="902" spans="2:3" ht="15.75">
      <c r="B902" s="122" t="s">
        <v>1294</v>
      </c>
      <c r="C902" s="129" t="s">
        <v>714</v>
      </c>
    </row>
    <row r="903" spans="2:3" ht="15.75">
      <c r="B903" s="122" t="s">
        <v>1295</v>
      </c>
      <c r="C903" s="72" t="s">
        <v>715</v>
      </c>
    </row>
    <row r="904" spans="2:3" ht="31.5">
      <c r="B904" s="122" t="s">
        <v>3346</v>
      </c>
      <c r="C904" s="72" t="s">
        <v>716</v>
      </c>
    </row>
    <row r="905" spans="2:3" ht="15.75">
      <c r="B905" s="122" t="s">
        <v>3347</v>
      </c>
      <c r="C905" s="72" t="s">
        <v>717</v>
      </c>
    </row>
    <row r="906" spans="2:3" ht="15.75">
      <c r="B906" s="122" t="s">
        <v>3348</v>
      </c>
      <c r="C906" s="72" t="s">
        <v>718</v>
      </c>
    </row>
    <row r="907" spans="2:3" ht="15.75">
      <c r="B907" s="122" t="s">
        <v>1296</v>
      </c>
      <c r="C907" s="74" t="s">
        <v>719</v>
      </c>
    </row>
    <row r="908" spans="2:3" ht="15.75">
      <c r="B908" s="122" t="s">
        <v>1297</v>
      </c>
      <c r="C908" s="129" t="s">
        <v>720</v>
      </c>
    </row>
    <row r="909" spans="2:3" ht="15.75">
      <c r="B909" s="122" t="s">
        <v>1298</v>
      </c>
      <c r="C909" s="72" t="s">
        <v>721</v>
      </c>
    </row>
    <row r="910" spans="2:3" ht="15.75">
      <c r="B910" s="122" t="s">
        <v>1299</v>
      </c>
      <c r="C910" s="74" t="s">
        <v>722</v>
      </c>
    </row>
    <row r="911" spans="2:3" ht="15.75">
      <c r="B911" s="122" t="s">
        <v>1300</v>
      </c>
      <c r="C911" s="129" t="s">
        <v>723</v>
      </c>
    </row>
    <row r="912" spans="2:3" ht="15.75">
      <c r="B912" s="122" t="s">
        <v>1301</v>
      </c>
      <c r="C912" s="72" t="s">
        <v>724</v>
      </c>
    </row>
    <row r="913" spans="2:3" ht="31.5">
      <c r="B913" s="122" t="s">
        <v>1302</v>
      </c>
      <c r="C913" s="72" t="s">
        <v>725</v>
      </c>
    </row>
    <row r="914" spans="2:3" ht="15.75">
      <c r="B914" s="122" t="s">
        <v>1303</v>
      </c>
      <c r="C914" s="72" t="s">
        <v>726</v>
      </c>
    </row>
    <row r="915" spans="2:3" ht="15.75">
      <c r="B915" s="122" t="s">
        <v>1304</v>
      </c>
      <c r="C915" s="130" t="s">
        <v>727</v>
      </c>
    </row>
    <row r="916" spans="2:3" ht="15.75">
      <c r="B916" s="122" t="s">
        <v>1305</v>
      </c>
      <c r="C916" s="72" t="s">
        <v>728</v>
      </c>
    </row>
    <row r="917" spans="2:3" ht="15.75">
      <c r="B917" s="122" t="s">
        <v>3349</v>
      </c>
      <c r="C917" s="72" t="s">
        <v>729</v>
      </c>
    </row>
    <row r="918" spans="2:3" ht="15.75">
      <c r="B918" s="122" t="s">
        <v>3350</v>
      </c>
      <c r="C918" s="72" t="s">
        <v>730</v>
      </c>
    </row>
    <row r="919" spans="2:3" ht="31.5">
      <c r="B919" s="122" t="s">
        <v>3351</v>
      </c>
      <c r="C919" s="72" t="s">
        <v>731</v>
      </c>
    </row>
    <row r="920" spans="2:3" ht="31.5">
      <c r="B920" s="122" t="s">
        <v>3352</v>
      </c>
      <c r="C920" s="72" t="s">
        <v>732</v>
      </c>
    </row>
    <row r="921" spans="2:3" ht="15.75">
      <c r="B921" s="122" t="s">
        <v>1306</v>
      </c>
      <c r="C921" s="74" t="s">
        <v>3341</v>
      </c>
    </row>
    <row r="922" spans="2:3" ht="15.75">
      <c r="B922" s="122" t="s">
        <v>1307</v>
      </c>
      <c r="C922" s="129" t="s">
        <v>2211</v>
      </c>
    </row>
    <row r="923" spans="2:3" ht="15.75">
      <c r="B923" s="122" t="s">
        <v>1308</v>
      </c>
      <c r="C923" s="72" t="s">
        <v>2212</v>
      </c>
    </row>
    <row r="924" spans="2:3" ht="31.5">
      <c r="B924" s="122" t="s">
        <v>3353</v>
      </c>
      <c r="C924" s="72" t="s">
        <v>876</v>
      </c>
    </row>
    <row r="925" spans="2:3" ht="15.75">
      <c r="B925" s="122" t="s">
        <v>3354</v>
      </c>
      <c r="C925" s="74" t="s">
        <v>877</v>
      </c>
    </row>
    <row r="926" spans="2:3" ht="15.75">
      <c r="B926" s="122" t="s">
        <v>3355</v>
      </c>
      <c r="C926" s="129" t="s">
        <v>2578</v>
      </c>
    </row>
    <row r="927" spans="2:3" ht="15.75">
      <c r="B927" s="122" t="s">
        <v>3356</v>
      </c>
      <c r="C927" s="72" t="s">
        <v>2579</v>
      </c>
    </row>
    <row r="928" spans="2:3" ht="15.75">
      <c r="B928" s="122" t="s">
        <v>3357</v>
      </c>
      <c r="C928" s="74" t="s">
        <v>2580</v>
      </c>
    </row>
    <row r="929" spans="2:3" ht="15.75">
      <c r="B929" s="122" t="s">
        <v>3358</v>
      </c>
      <c r="C929" s="129" t="s">
        <v>2581</v>
      </c>
    </row>
    <row r="930" spans="2:3" ht="15.75">
      <c r="B930" s="122" t="s">
        <v>3359</v>
      </c>
      <c r="C930" s="72" t="s">
        <v>2582</v>
      </c>
    </row>
    <row r="931" spans="2:3" ht="15.75">
      <c r="B931" s="122" t="s">
        <v>1309</v>
      </c>
      <c r="C931" s="74" t="s">
        <v>1800</v>
      </c>
    </row>
    <row r="932" spans="2:3" ht="15.75">
      <c r="B932" s="122" t="s">
        <v>1310</v>
      </c>
      <c r="C932" s="129" t="s">
        <v>1801</v>
      </c>
    </row>
    <row r="933" spans="2:3" ht="15.75">
      <c r="B933" s="122" t="s">
        <v>1311</v>
      </c>
      <c r="C933" s="72" t="s">
        <v>1802</v>
      </c>
    </row>
    <row r="934" spans="2:3" ht="15.75">
      <c r="B934" s="122" t="s">
        <v>3360</v>
      </c>
      <c r="C934" s="72" t="s">
        <v>1803</v>
      </c>
    </row>
    <row r="935" spans="2:3" ht="15.75">
      <c r="B935" s="122" t="s">
        <v>1312</v>
      </c>
      <c r="C935" s="74" t="s">
        <v>1804</v>
      </c>
    </row>
    <row r="936" spans="2:3" ht="15.75">
      <c r="B936" s="122" t="s">
        <v>1313</v>
      </c>
      <c r="C936" s="129" t="s">
        <v>1805</v>
      </c>
    </row>
    <row r="937" spans="2:3" ht="15.75">
      <c r="B937" s="122" t="s">
        <v>1314</v>
      </c>
      <c r="C937" s="72" t="s">
        <v>1806</v>
      </c>
    </row>
    <row r="938" spans="2:3" ht="15.75">
      <c r="B938" s="122" t="s">
        <v>1315</v>
      </c>
      <c r="C938" s="72" t="s">
        <v>1807</v>
      </c>
    </row>
    <row r="939" spans="2:3" ht="15.75">
      <c r="B939" s="122" t="s">
        <v>1316</v>
      </c>
      <c r="C939" s="72" t="s">
        <v>249</v>
      </c>
    </row>
    <row r="940" spans="2:3" ht="15.75">
      <c r="B940" s="122" t="s">
        <v>1317</v>
      </c>
      <c r="C940" s="72" t="s">
        <v>250</v>
      </c>
    </row>
    <row r="941" spans="2:3" ht="31.5">
      <c r="B941" s="122" t="s">
        <v>1318</v>
      </c>
      <c r="C941" s="72" t="s">
        <v>251</v>
      </c>
    </row>
    <row r="942" spans="2:3" ht="15.75">
      <c r="B942" s="122" t="s">
        <v>1319</v>
      </c>
      <c r="C942" s="72" t="s">
        <v>2785</v>
      </c>
    </row>
    <row r="943" spans="2:3" ht="15.75">
      <c r="B943" s="122" t="s">
        <v>1320</v>
      </c>
      <c r="C943" s="72" t="s">
        <v>2786</v>
      </c>
    </row>
    <row r="944" spans="2:3" ht="31.5">
      <c r="B944" s="122" t="s">
        <v>1321</v>
      </c>
      <c r="C944" s="72" t="s">
        <v>2787</v>
      </c>
    </row>
    <row r="945" spans="2:3" ht="15.75">
      <c r="B945" s="122" t="s">
        <v>3361</v>
      </c>
      <c r="C945" s="72" t="s">
        <v>2788</v>
      </c>
    </row>
    <row r="946" spans="2:3" ht="15.75">
      <c r="B946" s="122" t="s">
        <v>1322</v>
      </c>
      <c r="C946" s="129" t="s">
        <v>2789</v>
      </c>
    </row>
    <row r="947" spans="2:3" ht="15.75">
      <c r="B947" s="122" t="s">
        <v>1323</v>
      </c>
      <c r="C947" s="72" t="s">
        <v>2790</v>
      </c>
    </row>
    <row r="948" spans="2:3" ht="15.75">
      <c r="B948" s="122" t="s">
        <v>1324</v>
      </c>
      <c r="C948" s="74" t="s">
        <v>2791</v>
      </c>
    </row>
    <row r="949" spans="2:3" ht="15.75">
      <c r="B949" s="122" t="s">
        <v>1325</v>
      </c>
      <c r="C949" s="129" t="s">
        <v>2791</v>
      </c>
    </row>
    <row r="950" spans="2:3" ht="15.75">
      <c r="B950" s="122" t="s">
        <v>1326</v>
      </c>
      <c r="C950" s="72" t="s">
        <v>2792</v>
      </c>
    </row>
    <row r="951" spans="2:3" ht="15.75">
      <c r="B951" s="122" t="s">
        <v>1327</v>
      </c>
      <c r="C951" s="72" t="s">
        <v>2793</v>
      </c>
    </row>
    <row r="952" spans="2:3" ht="47.25">
      <c r="B952" s="122" t="s">
        <v>1328</v>
      </c>
      <c r="C952" s="72" t="s">
        <v>2794</v>
      </c>
    </row>
    <row r="953" spans="2:3" ht="15.75">
      <c r="B953" s="122" t="s">
        <v>1329</v>
      </c>
      <c r="C953" s="72" t="s">
        <v>2795</v>
      </c>
    </row>
    <row r="954" spans="2:3" ht="15.75">
      <c r="B954" s="122" t="s">
        <v>1330</v>
      </c>
      <c r="C954" s="72" t="s">
        <v>2796</v>
      </c>
    </row>
    <row r="955" spans="2:3" ht="15.75">
      <c r="B955" s="122" t="s">
        <v>1564</v>
      </c>
      <c r="C955" s="72" t="s">
        <v>2797</v>
      </c>
    </row>
    <row r="956" spans="2:3" ht="31.5">
      <c r="B956" s="122" t="s">
        <v>3362</v>
      </c>
      <c r="C956" s="72" t="s">
        <v>2078</v>
      </c>
    </row>
    <row r="957" spans="2:3" ht="15.75">
      <c r="B957" s="122" t="s">
        <v>3363</v>
      </c>
      <c r="C957" s="72" t="s">
        <v>2079</v>
      </c>
    </row>
    <row r="958" spans="2:3" ht="15.75">
      <c r="B958" s="122" t="s">
        <v>3364</v>
      </c>
      <c r="C958" s="72" t="s">
        <v>2080</v>
      </c>
    </row>
    <row r="959" spans="2:3" ht="15.75">
      <c r="B959" s="122" t="s">
        <v>3365</v>
      </c>
      <c r="C959" s="72" t="s">
        <v>2081</v>
      </c>
    </row>
    <row r="960" spans="2:3" ht="31.5">
      <c r="B960" s="122" t="s">
        <v>1565</v>
      </c>
      <c r="C960" s="72" t="s">
        <v>2082</v>
      </c>
    </row>
    <row r="961" spans="2:3" ht="15.75">
      <c r="B961" s="122" t="s">
        <v>3366</v>
      </c>
      <c r="C961" s="72" t="s">
        <v>2083</v>
      </c>
    </row>
    <row r="962" spans="2:3" ht="15.75">
      <c r="B962" s="122" t="s">
        <v>3367</v>
      </c>
      <c r="C962" s="74" t="s">
        <v>2084</v>
      </c>
    </row>
    <row r="963" spans="2:3" ht="15.75">
      <c r="B963" s="122" t="s">
        <v>3368</v>
      </c>
      <c r="C963" s="129" t="s">
        <v>2084</v>
      </c>
    </row>
    <row r="964" spans="2:3" ht="15.75">
      <c r="B964" s="122" t="s">
        <v>3369</v>
      </c>
      <c r="C964" s="72" t="s">
        <v>2085</v>
      </c>
    </row>
    <row r="965" spans="2:3" ht="15.75">
      <c r="B965" s="122" t="s">
        <v>3370</v>
      </c>
      <c r="C965" s="72" t="s">
        <v>3342</v>
      </c>
    </row>
    <row r="966" spans="2:3" ht="31.5">
      <c r="B966" s="122" t="s">
        <v>3371</v>
      </c>
      <c r="C966" s="72" t="s">
        <v>3343</v>
      </c>
    </row>
    <row r="967" spans="2:3" ht="31.5">
      <c r="B967" s="122" t="s">
        <v>3372</v>
      </c>
      <c r="C967" s="72" t="s">
        <v>3344</v>
      </c>
    </row>
    <row r="968" spans="2:3" ht="31.5">
      <c r="B968" s="122" t="s">
        <v>3373</v>
      </c>
      <c r="C968" s="72" t="s">
        <v>2213</v>
      </c>
    </row>
    <row r="969" spans="2:3" ht="15.75">
      <c r="B969" s="122" t="s">
        <v>3374</v>
      </c>
      <c r="C969" s="72" t="s">
        <v>2214</v>
      </c>
    </row>
    <row r="970" spans="2:3" ht="15.75">
      <c r="B970" s="122" t="s">
        <v>3375</v>
      </c>
      <c r="C970" s="72" t="s">
        <v>2215</v>
      </c>
    </row>
    <row r="971" spans="2:3" ht="15.75">
      <c r="B971" s="122" t="s">
        <v>841</v>
      </c>
      <c r="C971" s="74" t="s">
        <v>2216</v>
      </c>
    </row>
    <row r="972" spans="2:3" ht="15.75">
      <c r="B972" s="122" t="s">
        <v>842</v>
      </c>
      <c r="C972" s="129" t="s">
        <v>2216</v>
      </c>
    </row>
    <row r="973" spans="2:3" ht="15.75">
      <c r="B973" s="122" t="s">
        <v>843</v>
      </c>
      <c r="C973" s="72" t="s">
        <v>2217</v>
      </c>
    </row>
    <row r="974" spans="2:3" ht="31.5">
      <c r="B974" s="122" t="s">
        <v>844</v>
      </c>
      <c r="C974" s="72" t="s">
        <v>2859</v>
      </c>
    </row>
    <row r="975" spans="2:3" ht="31.5">
      <c r="B975" s="122" t="s">
        <v>845</v>
      </c>
      <c r="C975" s="72" t="s">
        <v>2960</v>
      </c>
    </row>
    <row r="976" spans="2:3" ht="31.5">
      <c r="B976" s="122" t="s">
        <v>846</v>
      </c>
      <c r="C976" s="72" t="s">
        <v>2516</v>
      </c>
    </row>
    <row r="977" spans="2:3" ht="15.75">
      <c r="B977" s="122" t="s">
        <v>847</v>
      </c>
      <c r="C977" s="72" t="s">
        <v>2517</v>
      </c>
    </row>
    <row r="978" spans="2:3" ht="15.75">
      <c r="B978" s="122" t="s">
        <v>848</v>
      </c>
      <c r="C978" s="72" t="s">
        <v>2518</v>
      </c>
    </row>
    <row r="979" spans="2:3" ht="47.25">
      <c r="B979" s="122" t="s">
        <v>849</v>
      </c>
      <c r="C979" s="72" t="s">
        <v>2519</v>
      </c>
    </row>
    <row r="980" spans="2:3" ht="47.25">
      <c r="B980" s="122" t="s">
        <v>850</v>
      </c>
      <c r="C980" s="72" t="s">
        <v>2478</v>
      </c>
    </row>
    <row r="981" spans="2:3" ht="31.5">
      <c r="B981" s="122" t="s">
        <v>851</v>
      </c>
      <c r="C981" s="72" t="s">
        <v>2479</v>
      </c>
    </row>
    <row r="982" spans="2:3" ht="47.25">
      <c r="B982" s="122" t="s">
        <v>852</v>
      </c>
      <c r="C982" s="72" t="s">
        <v>2484</v>
      </c>
    </row>
    <row r="983" spans="2:3" ht="31.5">
      <c r="B983" s="122" t="s">
        <v>446</v>
      </c>
      <c r="C983" s="72" t="s">
        <v>2485</v>
      </c>
    </row>
    <row r="984" spans="2:3" ht="47.25">
      <c r="B984" s="122" t="s">
        <v>447</v>
      </c>
      <c r="C984" s="72" t="s">
        <v>2480</v>
      </c>
    </row>
    <row r="985" spans="2:3" ht="15.75">
      <c r="B985" s="122" t="s">
        <v>448</v>
      </c>
      <c r="C985" s="74" t="s">
        <v>2481</v>
      </c>
    </row>
    <row r="986" spans="2:3" ht="15.75">
      <c r="B986" s="122" t="s">
        <v>449</v>
      </c>
      <c r="C986" s="129" t="s">
        <v>2481</v>
      </c>
    </row>
    <row r="987" spans="2:3" ht="15.75">
      <c r="B987" s="122" t="s">
        <v>450</v>
      </c>
      <c r="C987" s="72" t="s">
        <v>2482</v>
      </c>
    </row>
    <row r="988" spans="2:3" ht="15.75">
      <c r="B988" s="122" t="s">
        <v>2019</v>
      </c>
      <c r="C988" s="72" t="s">
        <v>3119</v>
      </c>
    </row>
    <row r="989" spans="2:3" ht="15.75">
      <c r="B989" s="122" t="s">
        <v>2020</v>
      </c>
      <c r="C989" s="74" t="s">
        <v>3120</v>
      </c>
    </row>
    <row r="990" spans="2:3" ht="15.75">
      <c r="B990" s="122" t="s">
        <v>2021</v>
      </c>
      <c r="C990" s="129" t="s">
        <v>3120</v>
      </c>
    </row>
    <row r="991" spans="2:3" ht="15.75">
      <c r="B991" s="122" t="s">
        <v>2022</v>
      </c>
      <c r="C991" s="72" t="s">
        <v>3121</v>
      </c>
    </row>
    <row r="992" spans="2:3" ht="15.75">
      <c r="B992" s="122" t="s">
        <v>2023</v>
      </c>
      <c r="C992" s="72" t="s">
        <v>3122</v>
      </c>
    </row>
    <row r="993" spans="2:3" ht="31.5">
      <c r="B993" s="122" t="s">
        <v>2024</v>
      </c>
      <c r="C993" s="72" t="s">
        <v>3123</v>
      </c>
    </row>
    <row r="994" spans="2:3" ht="15.75">
      <c r="B994" s="122" t="s">
        <v>2025</v>
      </c>
      <c r="C994" s="72" t="s">
        <v>3124</v>
      </c>
    </row>
    <row r="995" spans="2:3" ht="15.75">
      <c r="B995" s="122" t="s">
        <v>1566</v>
      </c>
      <c r="C995" s="74" t="s">
        <v>3125</v>
      </c>
    </row>
    <row r="996" spans="2:3" ht="15.75">
      <c r="B996" s="122" t="s">
        <v>1567</v>
      </c>
      <c r="C996" s="129" t="s">
        <v>3125</v>
      </c>
    </row>
    <row r="997" spans="2:3" ht="15.75">
      <c r="B997" s="122" t="s">
        <v>2026</v>
      </c>
      <c r="C997" s="72" t="s">
        <v>3126</v>
      </c>
    </row>
    <row r="998" spans="2:3" ht="15.75">
      <c r="B998" s="122" t="s">
        <v>1568</v>
      </c>
      <c r="C998" s="72" t="s">
        <v>3127</v>
      </c>
    </row>
    <row r="999" spans="2:3" ht="47.25">
      <c r="B999" s="122" t="s">
        <v>1569</v>
      </c>
      <c r="C999" s="72" t="s">
        <v>1628</v>
      </c>
    </row>
    <row r="1000" spans="2:3" ht="15.75">
      <c r="B1000" s="122" t="s">
        <v>2027</v>
      </c>
      <c r="C1000" s="72" t="s">
        <v>1629</v>
      </c>
    </row>
    <row r="1001" spans="2:3" ht="15.75">
      <c r="B1001" s="122" t="s">
        <v>2028</v>
      </c>
      <c r="C1001" s="72" t="s">
        <v>1630</v>
      </c>
    </row>
    <row r="1002" spans="2:3" ht="15.75">
      <c r="B1002" s="122" t="s">
        <v>1570</v>
      </c>
      <c r="C1002" s="72" t="s">
        <v>1631</v>
      </c>
    </row>
    <row r="1003" spans="2:3" ht="15.75">
      <c r="B1003" s="122" t="s">
        <v>2029</v>
      </c>
      <c r="C1003" s="72" t="s">
        <v>1632</v>
      </c>
    </row>
    <row r="1004" spans="2:3" ht="15.75">
      <c r="B1004" s="122" t="s">
        <v>1571</v>
      </c>
      <c r="C1004" s="72" t="s">
        <v>1633</v>
      </c>
    </row>
    <row r="1005" spans="2:3" ht="15.75">
      <c r="B1005" s="122" t="s">
        <v>1572</v>
      </c>
      <c r="C1005" s="74" t="s">
        <v>1634</v>
      </c>
    </row>
    <row r="1006" spans="2:3" ht="15.75">
      <c r="B1006" s="122" t="s">
        <v>1573</v>
      </c>
      <c r="C1006" s="129" t="s">
        <v>1634</v>
      </c>
    </row>
    <row r="1007" spans="2:3" ht="15.75">
      <c r="B1007" s="122" t="s">
        <v>1574</v>
      </c>
      <c r="C1007" s="72" t="s">
        <v>1635</v>
      </c>
    </row>
    <row r="1008" spans="2:3" ht="15.75">
      <c r="B1008" s="122" t="s">
        <v>2030</v>
      </c>
      <c r="C1008" s="72" t="s">
        <v>1636</v>
      </c>
    </row>
    <row r="1009" spans="2:3" ht="15.75">
      <c r="B1009" s="122" t="s">
        <v>2031</v>
      </c>
      <c r="C1009" s="74" t="s">
        <v>1637</v>
      </c>
    </row>
    <row r="1010" spans="2:3" ht="15.75">
      <c r="B1010" s="122" t="s">
        <v>2032</v>
      </c>
      <c r="C1010" s="129" t="s">
        <v>1637</v>
      </c>
    </row>
    <row r="1011" spans="2:3" ht="31.5">
      <c r="B1011" s="122" t="s">
        <v>2033</v>
      </c>
      <c r="C1011" s="72" t="s">
        <v>1638</v>
      </c>
    </row>
    <row r="1012" spans="2:3" ht="15.75">
      <c r="B1012" s="122" t="s">
        <v>2034</v>
      </c>
      <c r="C1012" s="72" t="s">
        <v>1639</v>
      </c>
    </row>
    <row r="1013" spans="2:3" ht="31.5">
      <c r="B1013" s="122" t="s">
        <v>2035</v>
      </c>
      <c r="C1013" s="72" t="s">
        <v>1640</v>
      </c>
    </row>
    <row r="1014" spans="2:3" ht="15.75">
      <c r="B1014" s="122" t="s">
        <v>1575</v>
      </c>
      <c r="C1014" s="74" t="s">
        <v>1641</v>
      </c>
    </row>
    <row r="1015" spans="2:3" ht="15.75">
      <c r="B1015" s="122" t="s">
        <v>1576</v>
      </c>
      <c r="C1015" s="129" t="s">
        <v>1641</v>
      </c>
    </row>
    <row r="1016" spans="2:3" ht="15.75">
      <c r="B1016" s="122" t="s">
        <v>1577</v>
      </c>
      <c r="C1016" s="72" t="s">
        <v>1642</v>
      </c>
    </row>
    <row r="1017" spans="2:3" ht="15.75">
      <c r="B1017" s="122" t="s">
        <v>2036</v>
      </c>
      <c r="C1017" s="72" t="s">
        <v>1379</v>
      </c>
    </row>
    <row r="1018" spans="2:3" ht="15.75">
      <c r="B1018" s="122" t="s">
        <v>1578</v>
      </c>
      <c r="C1018" s="72" t="s">
        <v>1380</v>
      </c>
    </row>
    <row r="1019" spans="2:3" ht="15.75">
      <c r="B1019" s="122" t="s">
        <v>2037</v>
      </c>
      <c r="C1019" s="72" t="s">
        <v>1381</v>
      </c>
    </row>
    <row r="1020" spans="2:3" ht="31.5">
      <c r="B1020" s="122" t="s">
        <v>2038</v>
      </c>
      <c r="C1020" s="72" t="s">
        <v>1382</v>
      </c>
    </row>
    <row r="1021" spans="2:3" ht="31.5">
      <c r="B1021" s="122" t="s">
        <v>2039</v>
      </c>
      <c r="C1021" s="74" t="s">
        <v>1383</v>
      </c>
    </row>
    <row r="1022" spans="2:3" ht="31.5">
      <c r="B1022" s="122" t="s">
        <v>2040</v>
      </c>
      <c r="C1022" s="129" t="s">
        <v>1383</v>
      </c>
    </row>
    <row r="1023" spans="2:3" ht="31.5">
      <c r="B1023" s="122" t="s">
        <v>2041</v>
      </c>
      <c r="C1023" s="72" t="s">
        <v>2483</v>
      </c>
    </row>
    <row r="1024" spans="2:3" ht="47.25">
      <c r="B1024" s="122" t="s">
        <v>2042</v>
      </c>
      <c r="C1024" s="72" t="s">
        <v>733</v>
      </c>
    </row>
    <row r="1025" spans="2:3" ht="31.5">
      <c r="B1025" s="122" t="s">
        <v>2043</v>
      </c>
      <c r="C1025" s="72" t="s">
        <v>734</v>
      </c>
    </row>
    <row r="1026" spans="2:3" ht="31.5">
      <c r="B1026" s="122" t="s">
        <v>2044</v>
      </c>
      <c r="C1026" s="72" t="s">
        <v>363</v>
      </c>
    </row>
    <row r="1027" spans="2:3" ht="47.25">
      <c r="B1027" s="122" t="s">
        <v>2045</v>
      </c>
      <c r="C1027" s="72" t="s">
        <v>364</v>
      </c>
    </row>
    <row r="1028" spans="2:3" ht="15.75">
      <c r="B1028" s="122" t="s">
        <v>1579</v>
      </c>
      <c r="C1028" s="74" t="s">
        <v>365</v>
      </c>
    </row>
    <row r="1029" spans="2:3" ht="15.75">
      <c r="B1029" s="122" t="s">
        <v>1580</v>
      </c>
      <c r="C1029" s="129" t="s">
        <v>3313</v>
      </c>
    </row>
    <row r="1030" spans="2:3" ht="15.75">
      <c r="B1030" s="122" t="s">
        <v>1581</v>
      </c>
      <c r="C1030" s="72" t="s">
        <v>3314</v>
      </c>
    </row>
    <row r="1031" spans="2:3" ht="15.75">
      <c r="B1031" s="122" t="s">
        <v>2046</v>
      </c>
      <c r="C1031" s="72" t="s">
        <v>3315</v>
      </c>
    </row>
    <row r="1032" spans="2:3" ht="15.75">
      <c r="B1032" s="122" t="s">
        <v>1582</v>
      </c>
      <c r="C1032" s="74" t="s">
        <v>2198</v>
      </c>
    </row>
    <row r="1033" spans="2:3" ht="15.75">
      <c r="B1033" s="122" t="s">
        <v>1583</v>
      </c>
      <c r="C1033" s="129" t="s">
        <v>2199</v>
      </c>
    </row>
    <row r="1034" spans="2:3" ht="31.5">
      <c r="B1034" s="122" t="s">
        <v>1584</v>
      </c>
      <c r="C1034" s="72" t="s">
        <v>277</v>
      </c>
    </row>
    <row r="1035" spans="2:3" ht="15.75">
      <c r="B1035" s="122" t="s">
        <v>2047</v>
      </c>
      <c r="C1035" s="74" t="s">
        <v>2200</v>
      </c>
    </row>
    <row r="1036" spans="2:3" ht="15.75">
      <c r="B1036" s="122" t="s">
        <v>2048</v>
      </c>
      <c r="C1036" s="129" t="s">
        <v>2200</v>
      </c>
    </row>
    <row r="1037" spans="2:3" ht="31.5">
      <c r="B1037" s="122" t="s">
        <v>2049</v>
      </c>
      <c r="C1037" s="72" t="s">
        <v>2201</v>
      </c>
    </row>
    <row r="1038" spans="2:3" ht="15.75">
      <c r="B1038" s="122" t="s">
        <v>1531</v>
      </c>
      <c r="C1038" s="74" t="s">
        <v>2202</v>
      </c>
    </row>
    <row r="1039" spans="2:3" ht="15.75">
      <c r="B1039" s="122" t="s">
        <v>1532</v>
      </c>
      <c r="C1039" s="129" t="s">
        <v>2203</v>
      </c>
    </row>
    <row r="1040" spans="2:3" ht="15.75">
      <c r="B1040" s="122" t="s">
        <v>1533</v>
      </c>
      <c r="C1040" s="72" t="s">
        <v>2204</v>
      </c>
    </row>
    <row r="1041" spans="2:3" ht="15.75">
      <c r="B1041" s="122" t="s">
        <v>1534</v>
      </c>
      <c r="C1041" s="74" t="s">
        <v>2205</v>
      </c>
    </row>
    <row r="1042" spans="2:3" ht="15.75">
      <c r="B1042" s="122" t="s">
        <v>1535</v>
      </c>
      <c r="C1042" s="129" t="s">
        <v>2206</v>
      </c>
    </row>
    <row r="1043" spans="2:3" ht="15.75">
      <c r="B1043" s="122" t="s">
        <v>1536</v>
      </c>
      <c r="C1043" s="72" t="s">
        <v>2207</v>
      </c>
    </row>
    <row r="1044" spans="2:3" ht="15.75">
      <c r="B1044" s="122" t="s">
        <v>1537</v>
      </c>
      <c r="C1044" s="74" t="s">
        <v>2208</v>
      </c>
    </row>
    <row r="1045" spans="2:3" ht="15.75">
      <c r="B1045" s="122" t="s">
        <v>1538</v>
      </c>
      <c r="C1045" s="129" t="s">
        <v>2209</v>
      </c>
    </row>
    <row r="1046" spans="2:3" ht="15.75">
      <c r="B1046" s="122" t="s">
        <v>1539</v>
      </c>
      <c r="C1046" s="72" t="s">
        <v>2210</v>
      </c>
    </row>
    <row r="1047" spans="2:3" ht="15.75">
      <c r="B1047" s="122" t="s">
        <v>1540</v>
      </c>
      <c r="C1047" s="74" t="s">
        <v>107</v>
      </c>
    </row>
    <row r="1048" spans="2:3" ht="15.75">
      <c r="B1048" s="122" t="s">
        <v>1541</v>
      </c>
      <c r="C1048" s="129" t="s">
        <v>108</v>
      </c>
    </row>
    <row r="1049" spans="2:3" ht="15.75">
      <c r="B1049" s="122" t="s">
        <v>1542</v>
      </c>
      <c r="C1049" s="72" t="s">
        <v>109</v>
      </c>
    </row>
    <row r="1050" spans="2:3" ht="15.75">
      <c r="B1050" s="122" t="s">
        <v>1543</v>
      </c>
      <c r="C1050" s="74" t="s">
        <v>110</v>
      </c>
    </row>
    <row r="1051" spans="2:3" ht="15.75">
      <c r="B1051" s="122" t="s">
        <v>1544</v>
      </c>
      <c r="C1051" s="129" t="s">
        <v>111</v>
      </c>
    </row>
    <row r="1052" spans="2:3" ht="15.75">
      <c r="B1052" s="122" t="s">
        <v>1545</v>
      </c>
      <c r="C1052" s="72" t="s">
        <v>112</v>
      </c>
    </row>
    <row r="1053" spans="2:3" ht="15.75">
      <c r="B1053" s="122" t="s">
        <v>246</v>
      </c>
      <c r="C1053" s="74" t="s">
        <v>113</v>
      </c>
    </row>
    <row r="1054" spans="2:3" ht="15.75">
      <c r="B1054" s="122" t="s">
        <v>247</v>
      </c>
      <c r="C1054" s="129" t="s">
        <v>114</v>
      </c>
    </row>
    <row r="1055" spans="2:3" ht="15.75">
      <c r="B1055" s="122" t="s">
        <v>248</v>
      </c>
      <c r="C1055" s="72" t="s">
        <v>115</v>
      </c>
    </row>
    <row r="1056" spans="2:3" ht="15.75">
      <c r="B1056" s="122" t="s">
        <v>767</v>
      </c>
      <c r="C1056" s="74" t="s">
        <v>116</v>
      </c>
    </row>
    <row r="1057" spans="2:3" ht="15.75">
      <c r="B1057" s="122" t="s">
        <v>768</v>
      </c>
      <c r="C1057" s="129" t="s">
        <v>117</v>
      </c>
    </row>
    <row r="1058" spans="2:3" ht="15.75">
      <c r="B1058" s="122" t="s">
        <v>769</v>
      </c>
      <c r="C1058" s="72" t="s">
        <v>118</v>
      </c>
    </row>
    <row r="1059" spans="2:3" ht="15.75">
      <c r="B1059" s="122" t="s">
        <v>770</v>
      </c>
      <c r="C1059" s="74" t="s">
        <v>119</v>
      </c>
    </row>
    <row r="1060" spans="2:3" ht="15.75">
      <c r="B1060" s="122" t="s">
        <v>773</v>
      </c>
      <c r="C1060" s="129" t="s">
        <v>120</v>
      </c>
    </row>
    <row r="1061" spans="2:3" ht="15.75">
      <c r="B1061" s="122" t="s">
        <v>771</v>
      </c>
      <c r="C1061" s="72" t="s">
        <v>121</v>
      </c>
    </row>
    <row r="1062" spans="2:3" ht="15.75">
      <c r="B1062" s="122" t="s">
        <v>772</v>
      </c>
      <c r="C1062" s="74" t="s">
        <v>1669</v>
      </c>
    </row>
    <row r="1063" spans="2:3" ht="15.75">
      <c r="B1063" s="122" t="s">
        <v>774</v>
      </c>
      <c r="C1063" s="129" t="s">
        <v>3068</v>
      </c>
    </row>
    <row r="1064" spans="2:3" ht="15.75">
      <c r="B1064" s="122" t="s">
        <v>775</v>
      </c>
      <c r="C1064" s="72" t="s">
        <v>3069</v>
      </c>
    </row>
    <row r="1065" spans="2:3" ht="15.75">
      <c r="B1065" s="122" t="s">
        <v>776</v>
      </c>
      <c r="C1065" s="74" t="s">
        <v>3070</v>
      </c>
    </row>
    <row r="1066" spans="2:3" ht="15.75">
      <c r="B1066" s="122" t="s">
        <v>777</v>
      </c>
      <c r="C1066" s="129" t="s">
        <v>3071</v>
      </c>
    </row>
    <row r="1067" spans="2:3" ht="15.75">
      <c r="B1067" s="122" t="s">
        <v>778</v>
      </c>
      <c r="C1067" s="72" t="s">
        <v>3072</v>
      </c>
    </row>
    <row r="1068" spans="2:3" ht="15.75">
      <c r="B1068" s="122" t="s">
        <v>779</v>
      </c>
      <c r="C1068" s="74" t="s">
        <v>3073</v>
      </c>
    </row>
    <row r="1069" spans="2:3" ht="15.75">
      <c r="B1069" s="122" t="s">
        <v>780</v>
      </c>
      <c r="C1069" s="129" t="s">
        <v>3074</v>
      </c>
    </row>
    <row r="1070" spans="2:3" ht="15.75">
      <c r="B1070" s="122" t="s">
        <v>781</v>
      </c>
      <c r="C1070" s="72" t="s">
        <v>3075</v>
      </c>
    </row>
    <row r="1071" spans="2:3" ht="15.75">
      <c r="B1071" s="122" t="s">
        <v>782</v>
      </c>
      <c r="C1071" s="74" t="s">
        <v>3076</v>
      </c>
    </row>
    <row r="1072" spans="2:3" ht="15.75">
      <c r="B1072" s="122" t="s">
        <v>783</v>
      </c>
      <c r="C1072" s="129" t="s">
        <v>1384</v>
      </c>
    </row>
    <row r="1073" spans="2:3" ht="15.75">
      <c r="B1073" s="122" t="s">
        <v>784</v>
      </c>
      <c r="C1073" s="72" t="s">
        <v>1385</v>
      </c>
    </row>
    <row r="1074" spans="2:3" ht="15.75">
      <c r="B1074" s="122" t="s">
        <v>3046</v>
      </c>
      <c r="C1074" s="74" t="s">
        <v>1386</v>
      </c>
    </row>
    <row r="1075" spans="2:3" ht="15.75">
      <c r="B1075" s="122" t="s">
        <v>3047</v>
      </c>
      <c r="C1075" s="129" t="s">
        <v>1387</v>
      </c>
    </row>
    <row r="1076" spans="2:3" ht="15.75">
      <c r="B1076" s="122" t="s">
        <v>3048</v>
      </c>
      <c r="C1076" s="72" t="s">
        <v>1388</v>
      </c>
    </row>
    <row r="1077" spans="2:3" ht="15.75">
      <c r="B1077" s="122" t="s">
        <v>3049</v>
      </c>
      <c r="C1077" s="74" t="s">
        <v>1389</v>
      </c>
    </row>
    <row r="1078" spans="2:3" ht="15.75">
      <c r="B1078" s="122" t="s">
        <v>2008</v>
      </c>
      <c r="C1078" s="129" t="s">
        <v>3040</v>
      </c>
    </row>
    <row r="1079" spans="2:3" ht="15.75">
      <c r="B1079" s="122" t="s">
        <v>2009</v>
      </c>
      <c r="C1079" s="72" t="s">
        <v>3041</v>
      </c>
    </row>
    <row r="1080" spans="2:3" ht="15.75">
      <c r="B1080" s="122" t="s">
        <v>2010</v>
      </c>
      <c r="C1080" s="74" t="s">
        <v>3042</v>
      </c>
    </row>
    <row r="1081" spans="2:3" ht="15.75">
      <c r="B1081" s="122" t="s">
        <v>2011</v>
      </c>
      <c r="C1081" s="129" t="s">
        <v>3043</v>
      </c>
    </row>
    <row r="1082" spans="2:3" ht="15.75">
      <c r="B1082" s="122" t="s">
        <v>2012</v>
      </c>
      <c r="C1082" s="72" t="s">
        <v>3044</v>
      </c>
    </row>
    <row r="1083" spans="2:3" ht="15.75">
      <c r="B1083" s="122" t="s">
        <v>2723</v>
      </c>
      <c r="C1083" s="74" t="s">
        <v>3045</v>
      </c>
    </row>
    <row r="1084" spans="2:3" ht="15.75">
      <c r="B1084" s="122" t="s">
        <v>2724</v>
      </c>
      <c r="C1084" s="129" t="s">
        <v>2682</v>
      </c>
    </row>
    <row r="1085" spans="2:3" ht="15.75">
      <c r="B1085" s="122" t="s">
        <v>2725</v>
      </c>
      <c r="C1085" s="72" t="s">
        <v>2683</v>
      </c>
    </row>
    <row r="1086" spans="2:3" ht="15.75">
      <c r="B1086" s="122" t="s">
        <v>2726</v>
      </c>
      <c r="C1086" s="74" t="s">
        <v>2684</v>
      </c>
    </row>
    <row r="1087" spans="2:3" ht="15.75">
      <c r="B1087" s="122" t="s">
        <v>2727</v>
      </c>
      <c r="C1087" s="129" t="s">
        <v>2685</v>
      </c>
    </row>
    <row r="1088" spans="2:3" ht="15.75">
      <c r="B1088" s="122" t="s">
        <v>2728</v>
      </c>
      <c r="C1088" s="72" t="s">
        <v>757</v>
      </c>
    </row>
    <row r="1089" spans="2:3" ht="15.75">
      <c r="B1089" s="122" t="s">
        <v>2729</v>
      </c>
      <c r="C1089" s="74" t="s">
        <v>758</v>
      </c>
    </row>
    <row r="1090" spans="2:3" ht="15.75">
      <c r="B1090" s="122" t="s">
        <v>2730</v>
      </c>
      <c r="C1090" s="129" t="s">
        <v>759</v>
      </c>
    </row>
    <row r="1091" spans="2:3" ht="15.75">
      <c r="B1091" s="122" t="s">
        <v>2731</v>
      </c>
      <c r="C1091" s="72" t="s">
        <v>760</v>
      </c>
    </row>
    <row r="1092" spans="2:3" ht="15.75">
      <c r="B1092" s="122" t="s">
        <v>2732</v>
      </c>
      <c r="C1092" s="74" t="s">
        <v>1808</v>
      </c>
    </row>
    <row r="1093" spans="2:3" ht="15.75">
      <c r="B1093" s="122" t="s">
        <v>2733</v>
      </c>
      <c r="C1093" s="129" t="s">
        <v>1858</v>
      </c>
    </row>
    <row r="1094" spans="2:3" ht="15.75">
      <c r="B1094" s="122" t="s">
        <v>2734</v>
      </c>
      <c r="C1094" s="72" t="s">
        <v>1859</v>
      </c>
    </row>
    <row r="1095" spans="2:3" ht="15.75">
      <c r="B1095" s="122" t="s">
        <v>2735</v>
      </c>
      <c r="C1095" s="74" t="s">
        <v>1860</v>
      </c>
    </row>
    <row r="1096" spans="2:3" ht="15.75">
      <c r="B1096" s="122" t="s">
        <v>2736</v>
      </c>
      <c r="C1096" s="129" t="s">
        <v>1861</v>
      </c>
    </row>
    <row r="1097" spans="2:3" ht="15.75">
      <c r="B1097" s="122" t="s">
        <v>2737</v>
      </c>
      <c r="C1097" s="72" t="s">
        <v>1862</v>
      </c>
    </row>
    <row r="1098" spans="2:3" ht="15.75">
      <c r="B1098" s="122" t="s">
        <v>2738</v>
      </c>
      <c r="C1098" s="74" t="s">
        <v>1863</v>
      </c>
    </row>
    <row r="1099" spans="2:3" ht="15.75">
      <c r="B1099" s="122" t="s">
        <v>2739</v>
      </c>
      <c r="C1099" s="129" t="s">
        <v>1864</v>
      </c>
    </row>
    <row r="1100" spans="2:3" ht="15.75">
      <c r="B1100" s="122" t="s">
        <v>2740</v>
      </c>
      <c r="C1100" s="72" t="s">
        <v>1865</v>
      </c>
    </row>
    <row r="1101" spans="2:3" ht="15.75">
      <c r="B1101" s="122" t="s">
        <v>2741</v>
      </c>
      <c r="C1101" s="74" t="s">
        <v>1866</v>
      </c>
    </row>
    <row r="1102" spans="2:3" ht="15.75">
      <c r="B1102" s="122" t="s">
        <v>2742</v>
      </c>
      <c r="C1102" s="129" t="s">
        <v>1867</v>
      </c>
    </row>
    <row r="1103" spans="2:3" ht="15.75">
      <c r="B1103" s="122" t="s">
        <v>2743</v>
      </c>
      <c r="C1103" s="72" t="s">
        <v>1868</v>
      </c>
    </row>
    <row r="1104" spans="2:3" ht="15.75">
      <c r="B1104" s="122" t="s">
        <v>2744</v>
      </c>
      <c r="C1104" s="74" t="s">
        <v>1869</v>
      </c>
    </row>
    <row r="1105" spans="2:3" ht="15.75">
      <c r="B1105" s="122" t="s">
        <v>2745</v>
      </c>
      <c r="C1105" s="129" t="s">
        <v>1870</v>
      </c>
    </row>
    <row r="1106" spans="2:3" ht="15.75">
      <c r="B1106" s="122" t="s">
        <v>2746</v>
      </c>
      <c r="C1106" s="72" t="s">
        <v>1871</v>
      </c>
    </row>
    <row r="1107" spans="2:3" ht="15.75">
      <c r="B1107" s="122" t="s">
        <v>2747</v>
      </c>
      <c r="C1107" s="74" t="s">
        <v>1872</v>
      </c>
    </row>
    <row r="1108" spans="2:3" ht="15.75">
      <c r="B1108" s="122" t="s">
        <v>2748</v>
      </c>
      <c r="C1108" s="129" t="s">
        <v>1873</v>
      </c>
    </row>
    <row r="1109" spans="2:3" ht="15.75">
      <c r="B1109" s="122" t="s">
        <v>2749</v>
      </c>
      <c r="C1109" s="72" t="s">
        <v>1874</v>
      </c>
    </row>
    <row r="1110" spans="2:3" ht="15.75">
      <c r="B1110" s="122" t="s">
        <v>2750</v>
      </c>
      <c r="C1110" s="74" t="s">
        <v>1875</v>
      </c>
    </row>
    <row r="1111" spans="2:3" ht="15.75">
      <c r="B1111" s="122" t="s">
        <v>2751</v>
      </c>
      <c r="C1111" s="129" t="s">
        <v>1876</v>
      </c>
    </row>
    <row r="1112" spans="2:3" ht="15.75">
      <c r="B1112" s="122" t="s">
        <v>2752</v>
      </c>
      <c r="C1112" s="72" t="s">
        <v>1877</v>
      </c>
    </row>
    <row r="1113" spans="2:3" ht="15.75">
      <c r="B1113" s="122" t="s">
        <v>2753</v>
      </c>
      <c r="C1113" s="74" t="s">
        <v>1878</v>
      </c>
    </row>
    <row r="1114" spans="2:3" ht="15.75">
      <c r="B1114" s="122" t="s">
        <v>2754</v>
      </c>
      <c r="C1114" s="129" t="s">
        <v>1879</v>
      </c>
    </row>
    <row r="1115" spans="2:3" ht="15.75">
      <c r="B1115" s="122" t="s">
        <v>2755</v>
      </c>
      <c r="C1115" s="72" t="s">
        <v>2697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28" customWidth="1"/>
    <col min="2" max="2" width="95.00390625" style="124" customWidth="1"/>
    <col min="3" max="16384" width="9.125" style="124" customWidth="1"/>
  </cols>
  <sheetData>
    <row r="1" spans="1:2" ht="12.75">
      <c r="A1" s="123" t="s">
        <v>2598</v>
      </c>
      <c r="B1" s="125" t="s">
        <v>1153</v>
      </c>
    </row>
    <row r="2" spans="1:2" ht="12.75">
      <c r="A2" s="126" t="s">
        <v>3231</v>
      </c>
      <c r="B2" s="127" t="s">
        <v>3232</v>
      </c>
    </row>
    <row r="3" spans="1:2" ht="12.75">
      <c r="A3" s="126" t="s">
        <v>3233</v>
      </c>
      <c r="B3" s="127" t="s">
        <v>2662</v>
      </c>
    </row>
    <row r="4" spans="1:2" ht="12.75">
      <c r="A4" s="126" t="s">
        <v>3234</v>
      </c>
      <c r="B4" s="127" t="s">
        <v>3235</v>
      </c>
    </row>
    <row r="5" spans="1:2" ht="12.75">
      <c r="A5" s="126" t="s">
        <v>3236</v>
      </c>
      <c r="B5" s="127" t="s">
        <v>3237</v>
      </c>
    </row>
    <row r="6" spans="1:2" ht="12.75">
      <c r="A6" s="126" t="s">
        <v>3238</v>
      </c>
      <c r="B6" s="127" t="s">
        <v>3239</v>
      </c>
    </row>
    <row r="7" spans="1:2" ht="12.75">
      <c r="A7" s="126" t="s">
        <v>3240</v>
      </c>
      <c r="B7" s="127" t="s">
        <v>3241</v>
      </c>
    </row>
    <row r="8" spans="1:2" ht="12.75">
      <c r="A8" s="123" t="s">
        <v>2599</v>
      </c>
      <c r="B8" s="125" t="s">
        <v>3329</v>
      </c>
    </row>
    <row r="9" spans="1:2" ht="12.75">
      <c r="A9" s="126" t="s">
        <v>3242</v>
      </c>
      <c r="B9" s="127" t="s">
        <v>3243</v>
      </c>
    </row>
    <row r="10" spans="1:2" ht="12.75">
      <c r="A10" s="126" t="s">
        <v>3244</v>
      </c>
      <c r="B10" s="127" t="s">
        <v>3245</v>
      </c>
    </row>
    <row r="11" spans="1:2" ht="12.75">
      <c r="A11" s="126" t="s">
        <v>3246</v>
      </c>
      <c r="B11" s="127" t="s">
        <v>3222</v>
      </c>
    </row>
    <row r="12" spans="1:2" ht="12.75">
      <c r="A12" s="126" t="s">
        <v>3223</v>
      </c>
      <c r="B12" s="127" t="s">
        <v>2663</v>
      </c>
    </row>
    <row r="13" spans="1:2" ht="12.75">
      <c r="A13" s="126" t="s">
        <v>3224</v>
      </c>
      <c r="B13" s="127" t="s">
        <v>1929</v>
      </c>
    </row>
    <row r="14" spans="1:2" ht="12.75">
      <c r="A14" s="126" t="s">
        <v>1930</v>
      </c>
      <c r="B14" s="127" t="s">
        <v>1931</v>
      </c>
    </row>
    <row r="15" spans="1:2" ht="12.75">
      <c r="A15" s="126" t="s">
        <v>1932</v>
      </c>
      <c r="B15" s="127" t="s">
        <v>1933</v>
      </c>
    </row>
    <row r="16" spans="1:2" ht="12.75">
      <c r="A16" s="123" t="s">
        <v>2600</v>
      </c>
      <c r="B16" s="125" t="s">
        <v>3330</v>
      </c>
    </row>
    <row r="17" spans="1:2" ht="12.75">
      <c r="A17" s="126" t="s">
        <v>1934</v>
      </c>
      <c r="B17" s="127" t="s">
        <v>1935</v>
      </c>
    </row>
    <row r="18" spans="1:2" ht="25.5">
      <c r="A18" s="126" t="s">
        <v>1936</v>
      </c>
      <c r="B18" s="127" t="s">
        <v>1937</v>
      </c>
    </row>
    <row r="19" spans="1:2" ht="12.75">
      <c r="A19" s="126" t="s">
        <v>1938</v>
      </c>
      <c r="B19" s="127" t="s">
        <v>1939</v>
      </c>
    </row>
    <row r="20" spans="1:2" ht="12.75">
      <c r="A20" s="126" t="s">
        <v>1940</v>
      </c>
      <c r="B20" s="127" t="s">
        <v>1941</v>
      </c>
    </row>
    <row r="21" spans="1:2" ht="12.75">
      <c r="A21" s="126" t="s">
        <v>1942</v>
      </c>
      <c r="B21" s="127" t="s">
        <v>1943</v>
      </c>
    </row>
    <row r="22" spans="1:2" ht="12.75">
      <c r="A22" s="126" t="s">
        <v>1944</v>
      </c>
      <c r="B22" s="127" t="s">
        <v>817</v>
      </c>
    </row>
    <row r="23" spans="1:2" ht="25.5">
      <c r="A23" s="126" t="s">
        <v>818</v>
      </c>
      <c r="B23" s="127" t="s">
        <v>819</v>
      </c>
    </row>
    <row r="24" spans="1:2" ht="38.25">
      <c r="A24" s="126" t="s">
        <v>820</v>
      </c>
      <c r="B24" s="127" t="s">
        <v>1562</v>
      </c>
    </row>
    <row r="25" spans="1:2" ht="12.75">
      <c r="A25" s="126" t="s">
        <v>1563</v>
      </c>
      <c r="B25" s="127" t="s">
        <v>2831</v>
      </c>
    </row>
    <row r="26" spans="1:2" ht="12.75">
      <c r="A26" s="126" t="s">
        <v>2832</v>
      </c>
      <c r="B26" s="127" t="s">
        <v>2833</v>
      </c>
    </row>
    <row r="27" spans="1:2" ht="12.75">
      <c r="A27" s="126" t="s">
        <v>2834</v>
      </c>
      <c r="B27" s="127" t="s">
        <v>2835</v>
      </c>
    </row>
    <row r="28" spans="1:2" ht="12.75">
      <c r="A28" s="126" t="s">
        <v>2836</v>
      </c>
      <c r="B28" s="127" t="s">
        <v>2837</v>
      </c>
    </row>
    <row r="29" spans="1:2" ht="12.75">
      <c r="A29" s="126" t="s">
        <v>2838</v>
      </c>
      <c r="B29" s="127" t="s">
        <v>2839</v>
      </c>
    </row>
    <row r="30" spans="1:2" ht="25.5">
      <c r="A30" s="126" t="s">
        <v>2840</v>
      </c>
      <c r="B30" s="127" t="s">
        <v>2841</v>
      </c>
    </row>
    <row r="31" spans="1:2" ht="12.75">
      <c r="A31" s="126" t="s">
        <v>2842</v>
      </c>
      <c r="B31" s="127" t="s">
        <v>2843</v>
      </c>
    </row>
    <row r="32" spans="1:2" ht="12.75">
      <c r="A32" s="126" t="s">
        <v>2844</v>
      </c>
      <c r="B32" s="127" t="s">
        <v>2845</v>
      </c>
    </row>
    <row r="33" spans="1:2" ht="12.75">
      <c r="A33" s="126" t="s">
        <v>2846</v>
      </c>
      <c r="B33" s="127" t="s">
        <v>2847</v>
      </c>
    </row>
    <row r="34" spans="1:2" ht="12.75">
      <c r="A34" s="126" t="s">
        <v>2848</v>
      </c>
      <c r="B34" s="127" t="s">
        <v>2849</v>
      </c>
    </row>
    <row r="35" spans="1:2" ht="12.75">
      <c r="A35" s="126" t="s">
        <v>2850</v>
      </c>
      <c r="B35" s="127" t="s">
        <v>2851</v>
      </c>
    </row>
    <row r="36" spans="1:2" ht="12.75">
      <c r="A36" s="126" t="s">
        <v>2852</v>
      </c>
      <c r="B36" s="127" t="s">
        <v>2853</v>
      </c>
    </row>
    <row r="37" spans="1:2" ht="12.75">
      <c r="A37" s="126" t="s">
        <v>3026</v>
      </c>
      <c r="B37" s="127" t="s">
        <v>3027</v>
      </c>
    </row>
    <row r="38" spans="1:2" ht="12.75">
      <c r="A38" s="126" t="s">
        <v>3028</v>
      </c>
      <c r="B38" s="127" t="s">
        <v>3029</v>
      </c>
    </row>
    <row r="39" spans="1:2" ht="12.75">
      <c r="A39" s="126" t="s">
        <v>3030</v>
      </c>
      <c r="B39" s="127" t="s">
        <v>2775</v>
      </c>
    </row>
    <row r="40" spans="1:2" ht="38.25">
      <c r="A40" s="126" t="s">
        <v>3031</v>
      </c>
      <c r="B40" s="127" t="s">
        <v>3331</v>
      </c>
    </row>
    <row r="41" spans="1:2" ht="12.75">
      <c r="A41" s="123" t="s">
        <v>2601</v>
      </c>
      <c r="B41" s="125" t="s">
        <v>3332</v>
      </c>
    </row>
    <row r="42" spans="1:2" ht="12.75">
      <c r="A42" s="126" t="s">
        <v>3032</v>
      </c>
      <c r="B42" s="127" t="s">
        <v>3033</v>
      </c>
    </row>
    <row r="43" spans="1:2" ht="12.75">
      <c r="A43" s="126" t="s">
        <v>3034</v>
      </c>
      <c r="B43" s="127" t="s">
        <v>3035</v>
      </c>
    </row>
    <row r="44" spans="1:2" ht="25.5">
      <c r="A44" s="126" t="s">
        <v>3036</v>
      </c>
      <c r="B44" s="127" t="s">
        <v>1345</v>
      </c>
    </row>
    <row r="45" spans="1:2" ht="12.75">
      <c r="A45" s="126" t="s">
        <v>1346</v>
      </c>
      <c r="B45" s="127" t="s">
        <v>1347</v>
      </c>
    </row>
    <row r="46" spans="1:2" ht="12.75">
      <c r="A46" s="126" t="s">
        <v>1348</v>
      </c>
      <c r="B46" s="127" t="s">
        <v>1349</v>
      </c>
    </row>
    <row r="47" spans="1:2" ht="12.75">
      <c r="A47" s="126" t="s">
        <v>1350</v>
      </c>
      <c r="B47" s="127" t="s">
        <v>1351</v>
      </c>
    </row>
    <row r="48" spans="1:2" ht="12.75">
      <c r="A48" s="126" t="s">
        <v>1352</v>
      </c>
      <c r="B48" s="127" t="s">
        <v>1353</v>
      </c>
    </row>
    <row r="49" spans="1:2" ht="12.75">
      <c r="A49" s="126" t="s">
        <v>1354</v>
      </c>
      <c r="B49" s="127" t="s">
        <v>1355</v>
      </c>
    </row>
    <row r="50" spans="1:2" ht="12.75">
      <c r="A50" s="126" t="s">
        <v>1356</v>
      </c>
      <c r="B50" s="127" t="s">
        <v>1357</v>
      </c>
    </row>
    <row r="51" spans="1:2" ht="12.75">
      <c r="A51" s="126" t="s">
        <v>1358</v>
      </c>
      <c r="B51" s="127" t="s">
        <v>1359</v>
      </c>
    </row>
    <row r="52" spans="1:2" ht="12.75">
      <c r="A52" s="126" t="s">
        <v>1360</v>
      </c>
      <c r="B52" s="127" t="s">
        <v>1361</v>
      </c>
    </row>
    <row r="53" spans="1:2" ht="25.5">
      <c r="A53" s="126" t="s">
        <v>1362</v>
      </c>
      <c r="B53" s="127" t="s">
        <v>2443</v>
      </c>
    </row>
    <row r="54" spans="1:2" ht="25.5">
      <c r="A54" s="126" t="s">
        <v>2444</v>
      </c>
      <c r="B54" s="127" t="s">
        <v>1953</v>
      </c>
    </row>
    <row r="55" spans="1:2" ht="12.75">
      <c r="A55" s="126" t="s">
        <v>1954</v>
      </c>
      <c r="B55" s="127" t="s">
        <v>1956</v>
      </c>
    </row>
    <row r="56" spans="1:2" ht="12.75">
      <c r="A56" s="126" t="s">
        <v>1957</v>
      </c>
      <c r="B56" s="127" t="s">
        <v>1958</v>
      </c>
    </row>
    <row r="57" spans="1:2" ht="12.75">
      <c r="A57" s="126" t="s">
        <v>1959</v>
      </c>
      <c r="B57" s="127" t="s">
        <v>1960</v>
      </c>
    </row>
    <row r="58" spans="1:2" ht="12.75">
      <c r="A58" s="126" t="s">
        <v>1961</v>
      </c>
      <c r="B58" s="127" t="s">
        <v>1962</v>
      </c>
    </row>
    <row r="59" spans="1:2" ht="12.75">
      <c r="A59" s="126" t="s">
        <v>1963</v>
      </c>
      <c r="B59" s="127" t="s">
        <v>1964</v>
      </c>
    </row>
    <row r="60" spans="1:2" ht="12.75">
      <c r="A60" s="126" t="s">
        <v>1965</v>
      </c>
      <c r="B60" s="127" t="s">
        <v>1966</v>
      </c>
    </row>
    <row r="61" spans="1:2" ht="12.75">
      <c r="A61" s="126" t="s">
        <v>1967</v>
      </c>
      <c r="B61" s="127" t="s">
        <v>1968</v>
      </c>
    </row>
    <row r="62" spans="1:2" ht="12.75">
      <c r="A62" s="126" t="s">
        <v>1969</v>
      </c>
      <c r="B62" s="127" t="s">
        <v>1970</v>
      </c>
    </row>
    <row r="63" spans="1:2" ht="12.75">
      <c r="A63" s="126" t="s">
        <v>1971</v>
      </c>
      <c r="B63" s="127" t="s">
        <v>2853</v>
      </c>
    </row>
    <row r="64" spans="1:2" ht="12.75">
      <c r="A64" s="126" t="s">
        <v>1972</v>
      </c>
      <c r="B64" s="127" t="s">
        <v>1973</v>
      </c>
    </row>
    <row r="65" spans="1:2" ht="12.75">
      <c r="A65" s="126" t="s">
        <v>1974</v>
      </c>
      <c r="B65" s="127" t="s">
        <v>24</v>
      </c>
    </row>
    <row r="66" spans="1:2" ht="12.75">
      <c r="A66" s="126" t="s">
        <v>25</v>
      </c>
      <c r="B66" s="127" t="s">
        <v>26</v>
      </c>
    </row>
    <row r="67" spans="1:2" ht="12.75">
      <c r="A67" s="126" t="s">
        <v>27</v>
      </c>
      <c r="B67" s="127" t="s">
        <v>2776</v>
      </c>
    </row>
    <row r="68" spans="1:2" ht="12.75">
      <c r="A68" s="126" t="s">
        <v>28</v>
      </c>
      <c r="B68" s="127" t="s">
        <v>29</v>
      </c>
    </row>
    <row r="69" spans="1:2" ht="12.75">
      <c r="A69" s="123" t="s">
        <v>2602</v>
      </c>
      <c r="B69" s="125" t="s">
        <v>3333</v>
      </c>
    </row>
    <row r="70" spans="1:2" ht="76.5">
      <c r="A70" s="126" t="s">
        <v>30</v>
      </c>
      <c r="B70" s="127" t="s">
        <v>466</v>
      </c>
    </row>
    <row r="71" spans="1:2" ht="76.5">
      <c r="A71" s="126" t="s">
        <v>31</v>
      </c>
      <c r="B71" s="127" t="s">
        <v>1797</v>
      </c>
    </row>
    <row r="72" spans="1:2" ht="76.5">
      <c r="A72" s="126" t="s">
        <v>32</v>
      </c>
      <c r="B72" s="127" t="s">
        <v>106</v>
      </c>
    </row>
    <row r="73" spans="1:2" ht="127.5">
      <c r="A73" s="126" t="s">
        <v>33</v>
      </c>
      <c r="B73" s="127" t="s">
        <v>703</v>
      </c>
    </row>
    <row r="74" spans="1:2" ht="127.5">
      <c r="A74" s="126" t="s">
        <v>34</v>
      </c>
      <c r="B74" s="127" t="s">
        <v>1081</v>
      </c>
    </row>
    <row r="75" spans="1:2" ht="102">
      <c r="A75" s="126" t="s">
        <v>35</v>
      </c>
      <c r="B75" s="127" t="s">
        <v>1082</v>
      </c>
    </row>
    <row r="76" spans="1:2" ht="38.25">
      <c r="A76" s="126" t="s">
        <v>36</v>
      </c>
      <c r="B76" s="127" t="s">
        <v>37</v>
      </c>
    </row>
    <row r="77" spans="1:2" ht="38.25">
      <c r="A77" s="126" t="s">
        <v>38</v>
      </c>
      <c r="B77" s="127" t="s">
        <v>99</v>
      </c>
    </row>
    <row r="78" spans="1:2" ht="25.5">
      <c r="A78" s="126" t="s">
        <v>100</v>
      </c>
      <c r="B78" s="127" t="s">
        <v>1677</v>
      </c>
    </row>
    <row r="79" spans="1:2" ht="63.75">
      <c r="A79" s="126" t="s">
        <v>1678</v>
      </c>
      <c r="B79" s="127" t="s">
        <v>105</v>
      </c>
    </row>
    <row r="80" spans="1:2" ht="63.75">
      <c r="A80" s="126" t="s">
        <v>1679</v>
      </c>
      <c r="B80" s="127" t="s">
        <v>122</v>
      </c>
    </row>
    <row r="81" spans="1:2" ht="12.75">
      <c r="A81" s="126" t="s">
        <v>1680</v>
      </c>
      <c r="B81" s="127" t="s">
        <v>2777</v>
      </c>
    </row>
    <row r="82" spans="1:2" ht="12.75">
      <c r="A82" s="126" t="s">
        <v>1681</v>
      </c>
      <c r="B82" s="127" t="s">
        <v>2778</v>
      </c>
    </row>
    <row r="83" spans="1:2" ht="12.75">
      <c r="A83" s="126" t="s">
        <v>1682</v>
      </c>
      <c r="B83" s="127" t="s">
        <v>2779</v>
      </c>
    </row>
    <row r="84" spans="1:2" ht="12.75">
      <c r="A84" s="126" t="s">
        <v>2603</v>
      </c>
      <c r="B84" s="127" t="s">
        <v>2780</v>
      </c>
    </row>
    <row r="85" spans="1:2" ht="12.75">
      <c r="A85" s="126" t="s">
        <v>2604</v>
      </c>
      <c r="B85" s="127" t="s">
        <v>2781</v>
      </c>
    </row>
    <row r="86" spans="1:2" ht="12.75">
      <c r="A86" s="126" t="s">
        <v>1683</v>
      </c>
      <c r="B86" s="127" t="s">
        <v>1686</v>
      </c>
    </row>
    <row r="87" spans="1:2" ht="12.75">
      <c r="A87" s="126" t="s">
        <v>1687</v>
      </c>
      <c r="B87" s="127" t="s">
        <v>2782</v>
      </c>
    </row>
    <row r="88" spans="1:2" ht="12.75">
      <c r="A88" s="126" t="s">
        <v>1688</v>
      </c>
      <c r="B88" s="127" t="s">
        <v>2783</v>
      </c>
    </row>
    <row r="89" spans="1:2" ht="12.75">
      <c r="A89" s="126" t="s">
        <v>1689</v>
      </c>
      <c r="B89" s="127" t="s">
        <v>3395</v>
      </c>
    </row>
    <row r="90" spans="1:2" ht="12.75">
      <c r="A90" s="126" t="s">
        <v>1690</v>
      </c>
      <c r="B90" s="127" t="s">
        <v>3396</v>
      </c>
    </row>
    <row r="91" spans="1:2" ht="12.75">
      <c r="A91" s="126" t="s">
        <v>1691</v>
      </c>
      <c r="B91" s="127" t="s">
        <v>3397</v>
      </c>
    </row>
    <row r="92" spans="1:2" ht="12.75">
      <c r="A92" s="126" t="s">
        <v>1692</v>
      </c>
      <c r="B92" s="127" t="s">
        <v>3398</v>
      </c>
    </row>
    <row r="93" spans="1:2" ht="12.75">
      <c r="A93" s="126" t="s">
        <v>1693</v>
      </c>
      <c r="B93" s="127" t="s">
        <v>1694</v>
      </c>
    </row>
    <row r="94" spans="1:2" ht="12.75">
      <c r="A94" s="126" t="s">
        <v>1695</v>
      </c>
      <c r="B94" s="127" t="s">
        <v>1696</v>
      </c>
    </row>
    <row r="95" spans="1:2" ht="12.75">
      <c r="A95" s="126" t="s">
        <v>1697</v>
      </c>
      <c r="B95" s="127" t="s">
        <v>3399</v>
      </c>
    </row>
    <row r="96" spans="1:2" ht="25.5">
      <c r="A96" s="126" t="s">
        <v>1698</v>
      </c>
      <c r="B96" s="127" t="s">
        <v>3400</v>
      </c>
    </row>
    <row r="97" spans="1:2" ht="12.75">
      <c r="A97" s="126" t="s">
        <v>882</v>
      </c>
      <c r="B97" s="127" t="s">
        <v>883</v>
      </c>
    </row>
    <row r="98" spans="1:2" ht="12.75">
      <c r="A98" s="126" t="s">
        <v>884</v>
      </c>
      <c r="B98" s="127" t="s">
        <v>885</v>
      </c>
    </row>
    <row r="99" spans="1:2" ht="12.75">
      <c r="A99" s="126" t="s">
        <v>886</v>
      </c>
      <c r="B99" s="127" t="s">
        <v>887</v>
      </c>
    </row>
    <row r="100" spans="1:2" ht="25.5">
      <c r="A100" s="126" t="s">
        <v>888</v>
      </c>
      <c r="B100" s="127" t="s">
        <v>2583</v>
      </c>
    </row>
    <row r="101" spans="1:2" ht="12.75">
      <c r="A101" s="126" t="s">
        <v>889</v>
      </c>
      <c r="B101" s="127" t="s">
        <v>387</v>
      </c>
    </row>
    <row r="102" spans="1:2" ht="12.75">
      <c r="A102" s="126" t="s">
        <v>890</v>
      </c>
      <c r="B102" s="127" t="s">
        <v>388</v>
      </c>
    </row>
    <row r="103" spans="1:2" ht="12.75">
      <c r="A103" s="126" t="s">
        <v>891</v>
      </c>
      <c r="B103" s="127" t="s">
        <v>892</v>
      </c>
    </row>
    <row r="104" spans="1:2" ht="12.75">
      <c r="A104" s="126" t="s">
        <v>893</v>
      </c>
      <c r="B104" s="127" t="s">
        <v>821</v>
      </c>
    </row>
    <row r="105" spans="1:2" ht="12.75">
      <c r="A105" s="126" t="s">
        <v>894</v>
      </c>
      <c r="B105" s="127" t="s">
        <v>895</v>
      </c>
    </row>
    <row r="106" spans="1:2" ht="12.75">
      <c r="A106" s="126" t="s">
        <v>896</v>
      </c>
      <c r="B106" s="127" t="s">
        <v>822</v>
      </c>
    </row>
    <row r="107" spans="1:2" ht="12.75">
      <c r="A107" s="126" t="s">
        <v>897</v>
      </c>
      <c r="B107" s="127" t="s">
        <v>898</v>
      </c>
    </row>
    <row r="108" spans="1:2" ht="12.75">
      <c r="A108" s="126" t="s">
        <v>899</v>
      </c>
      <c r="B108" s="127" t="s">
        <v>2194</v>
      </c>
    </row>
    <row r="109" spans="1:2" ht="12.75">
      <c r="A109" s="126" t="s">
        <v>900</v>
      </c>
      <c r="B109" s="127" t="s">
        <v>823</v>
      </c>
    </row>
    <row r="110" spans="1:2" ht="12.75">
      <c r="A110" s="126" t="s">
        <v>2818</v>
      </c>
      <c r="B110" s="127" t="s">
        <v>2819</v>
      </c>
    </row>
    <row r="111" spans="1:2" ht="25.5">
      <c r="A111" s="126" t="s">
        <v>2820</v>
      </c>
      <c r="B111" s="127" t="s">
        <v>824</v>
      </c>
    </row>
    <row r="112" spans="1:2" ht="12.75">
      <c r="A112" s="126" t="s">
        <v>2821</v>
      </c>
      <c r="B112" s="127" t="s">
        <v>2822</v>
      </c>
    </row>
    <row r="113" spans="1:2" ht="12.75">
      <c r="A113" s="126" t="s">
        <v>2823</v>
      </c>
      <c r="B113" s="127" t="s">
        <v>2957</v>
      </c>
    </row>
    <row r="114" spans="1:2" ht="12.75">
      <c r="A114" s="126" t="s">
        <v>2958</v>
      </c>
      <c r="B114" s="127" t="s">
        <v>2959</v>
      </c>
    </row>
    <row r="115" spans="1:2" ht="25.5">
      <c r="A115" s="126" t="s">
        <v>2177</v>
      </c>
      <c r="B115" s="127" t="s">
        <v>825</v>
      </c>
    </row>
    <row r="116" spans="1:2" ht="25.5">
      <c r="A116" s="126" t="s">
        <v>2178</v>
      </c>
      <c r="B116" s="127" t="s">
        <v>826</v>
      </c>
    </row>
    <row r="117" spans="1:2" ht="12.75">
      <c r="A117" s="126" t="s">
        <v>2179</v>
      </c>
      <c r="B117" s="127" t="s">
        <v>2180</v>
      </c>
    </row>
    <row r="118" spans="1:2" ht="12.75">
      <c r="A118" s="126" t="s">
        <v>2181</v>
      </c>
      <c r="B118" s="127" t="s">
        <v>827</v>
      </c>
    </row>
    <row r="119" spans="1:2" ht="25.5">
      <c r="A119" s="126" t="s">
        <v>2605</v>
      </c>
      <c r="B119" s="127" t="s">
        <v>828</v>
      </c>
    </row>
    <row r="120" spans="1:2" ht="12.75">
      <c r="A120" s="126" t="s">
        <v>2606</v>
      </c>
      <c r="B120" s="127" t="s">
        <v>829</v>
      </c>
    </row>
    <row r="121" spans="1:2" ht="38.25">
      <c r="A121" s="126" t="s">
        <v>2182</v>
      </c>
      <c r="B121" s="127" t="s">
        <v>830</v>
      </c>
    </row>
    <row r="122" spans="1:2" ht="12.75">
      <c r="A122" s="126" t="s">
        <v>2183</v>
      </c>
      <c r="B122" s="127" t="s">
        <v>2184</v>
      </c>
    </row>
    <row r="123" spans="1:2" ht="12.75">
      <c r="A123" s="126" t="s">
        <v>2185</v>
      </c>
      <c r="B123" s="127" t="s">
        <v>1968</v>
      </c>
    </row>
    <row r="124" spans="1:2" ht="12.75">
      <c r="A124" s="126" t="s">
        <v>2186</v>
      </c>
      <c r="B124" s="127" t="s">
        <v>1970</v>
      </c>
    </row>
    <row r="125" spans="1:2" ht="12.75">
      <c r="A125" s="126" t="s">
        <v>2187</v>
      </c>
      <c r="B125" s="127" t="s">
        <v>831</v>
      </c>
    </row>
    <row r="126" spans="1:2" ht="12.75">
      <c r="A126" s="126" t="s">
        <v>2188</v>
      </c>
      <c r="B126" s="127" t="s">
        <v>2189</v>
      </c>
    </row>
    <row r="127" spans="1:2" ht="12.75">
      <c r="A127" s="126" t="s">
        <v>2190</v>
      </c>
      <c r="B127" s="127" t="s">
        <v>2191</v>
      </c>
    </row>
    <row r="128" spans="1:2" ht="25.5">
      <c r="A128" s="126" t="s">
        <v>2192</v>
      </c>
      <c r="B128" s="127" t="s">
        <v>832</v>
      </c>
    </row>
    <row r="129" spans="1:2" ht="12.75">
      <c r="A129" s="126" t="s">
        <v>2193</v>
      </c>
      <c r="B129" s="127" t="s">
        <v>833</v>
      </c>
    </row>
    <row r="130" spans="1:2" ht="12.75">
      <c r="A130" s="123" t="s">
        <v>2607</v>
      </c>
      <c r="B130" s="125" t="s">
        <v>2584</v>
      </c>
    </row>
    <row r="131" spans="1:2" ht="12.75">
      <c r="A131" s="126" t="s">
        <v>2195</v>
      </c>
      <c r="B131" s="127" t="s">
        <v>2196</v>
      </c>
    </row>
    <row r="132" spans="1:2" ht="12.75">
      <c r="A132" s="126" t="s">
        <v>2197</v>
      </c>
      <c r="B132" s="127" t="s">
        <v>131</v>
      </c>
    </row>
    <row r="133" spans="1:2" ht="12.75">
      <c r="A133" s="126" t="s">
        <v>132</v>
      </c>
      <c r="B133" s="127" t="s">
        <v>133</v>
      </c>
    </row>
    <row r="134" spans="1:2" ht="12.75">
      <c r="A134" s="126" t="s">
        <v>134</v>
      </c>
      <c r="B134" s="127" t="s">
        <v>135</v>
      </c>
    </row>
    <row r="135" spans="1:2" ht="12.75">
      <c r="A135" s="126" t="s">
        <v>2608</v>
      </c>
      <c r="B135" s="127" t="s">
        <v>834</v>
      </c>
    </row>
    <row r="136" spans="1:2" ht="12.75">
      <c r="A136" s="126" t="s">
        <v>136</v>
      </c>
      <c r="B136" s="127" t="s">
        <v>137</v>
      </c>
    </row>
    <row r="137" spans="1:2" ht="12.75">
      <c r="A137" s="126" t="s">
        <v>138</v>
      </c>
      <c r="B137" s="127" t="s">
        <v>139</v>
      </c>
    </row>
    <row r="138" spans="1:2" ht="12.75">
      <c r="A138" s="126" t="s">
        <v>140</v>
      </c>
      <c r="B138" s="127" t="s">
        <v>141</v>
      </c>
    </row>
    <row r="139" spans="1:2" ht="12.75">
      <c r="A139" s="126" t="s">
        <v>142</v>
      </c>
      <c r="B139" s="127" t="s">
        <v>143</v>
      </c>
    </row>
    <row r="140" spans="1:2" ht="12.75">
      <c r="A140" s="126" t="s">
        <v>144</v>
      </c>
      <c r="B140" s="127" t="s">
        <v>145</v>
      </c>
    </row>
    <row r="141" spans="1:2" ht="12.75">
      <c r="A141" s="126" t="s">
        <v>146</v>
      </c>
      <c r="B141" s="127" t="s">
        <v>147</v>
      </c>
    </row>
    <row r="142" spans="1:2" ht="12.75">
      <c r="A142" s="126" t="s">
        <v>148</v>
      </c>
      <c r="B142" s="127" t="s">
        <v>149</v>
      </c>
    </row>
    <row r="143" spans="1:2" ht="12.75">
      <c r="A143" s="126" t="s">
        <v>150</v>
      </c>
      <c r="B143" s="127" t="s">
        <v>151</v>
      </c>
    </row>
    <row r="144" spans="1:2" ht="12.75">
      <c r="A144" s="126" t="s">
        <v>152</v>
      </c>
      <c r="B144" s="127" t="s">
        <v>153</v>
      </c>
    </row>
    <row r="145" spans="1:2" ht="25.5">
      <c r="A145" s="126" t="s">
        <v>154</v>
      </c>
      <c r="B145" s="127" t="s">
        <v>155</v>
      </c>
    </row>
    <row r="146" spans="1:2" ht="12.75">
      <c r="A146" s="126" t="s">
        <v>156</v>
      </c>
      <c r="B146" s="127" t="s">
        <v>157</v>
      </c>
    </row>
    <row r="147" spans="1:2" ht="12.75">
      <c r="A147" s="126" t="s">
        <v>158</v>
      </c>
      <c r="B147" s="127" t="s">
        <v>159</v>
      </c>
    </row>
    <row r="148" spans="1:2" ht="38.25">
      <c r="A148" s="126" t="s">
        <v>2609</v>
      </c>
      <c r="B148" s="127" t="s">
        <v>835</v>
      </c>
    </row>
    <row r="149" spans="1:2" ht="51">
      <c r="A149" s="126" t="s">
        <v>160</v>
      </c>
      <c r="B149" s="127" t="s">
        <v>2557</v>
      </c>
    </row>
    <row r="150" spans="1:2" ht="12.75">
      <c r="A150" s="123" t="s">
        <v>161</v>
      </c>
      <c r="B150" s="125" t="s">
        <v>2585</v>
      </c>
    </row>
    <row r="151" spans="1:2" ht="12.75">
      <c r="A151" s="126" t="s">
        <v>162</v>
      </c>
      <c r="B151" s="127" t="s">
        <v>163</v>
      </c>
    </row>
    <row r="152" spans="1:2" ht="12.75">
      <c r="A152" s="126" t="s">
        <v>164</v>
      </c>
      <c r="B152" s="127" t="s">
        <v>165</v>
      </c>
    </row>
    <row r="153" spans="1:2" ht="12.75">
      <c r="A153" s="126" t="s">
        <v>166</v>
      </c>
      <c r="B153" s="127" t="s">
        <v>167</v>
      </c>
    </row>
    <row r="154" spans="1:2" ht="12.75">
      <c r="A154" s="126" t="s">
        <v>168</v>
      </c>
      <c r="B154" s="127" t="s">
        <v>169</v>
      </c>
    </row>
    <row r="155" spans="1:2" ht="12.75">
      <c r="A155" s="126" t="s">
        <v>2274</v>
      </c>
      <c r="B155" s="127" t="s">
        <v>2558</v>
      </c>
    </row>
    <row r="156" spans="1:2" ht="12.75">
      <c r="A156" s="126" t="s">
        <v>2275</v>
      </c>
      <c r="B156" s="127" t="s">
        <v>2276</v>
      </c>
    </row>
    <row r="157" spans="1:2" ht="12.75">
      <c r="A157" s="126" t="s">
        <v>2277</v>
      </c>
      <c r="B157" s="127" t="s">
        <v>2278</v>
      </c>
    </row>
    <row r="158" spans="1:2" ht="12.75">
      <c r="A158" s="126" t="s">
        <v>2279</v>
      </c>
      <c r="B158" s="127" t="s">
        <v>2280</v>
      </c>
    </row>
    <row r="159" spans="1:2" ht="12.75">
      <c r="A159" s="126" t="s">
        <v>2281</v>
      </c>
      <c r="B159" s="127" t="s">
        <v>2282</v>
      </c>
    </row>
    <row r="160" spans="1:2" ht="12.75">
      <c r="A160" s="126" t="s">
        <v>2283</v>
      </c>
      <c r="B160" s="127" t="s">
        <v>2284</v>
      </c>
    </row>
    <row r="161" spans="1:2" ht="38.25">
      <c r="A161" s="126" t="s">
        <v>2285</v>
      </c>
      <c r="B161" s="127" t="s">
        <v>3331</v>
      </c>
    </row>
    <row r="162" spans="1:2" ht="12.75">
      <c r="A162" s="126" t="s">
        <v>2286</v>
      </c>
      <c r="B162" s="127" t="s">
        <v>2287</v>
      </c>
    </row>
    <row r="163" spans="1:2" ht="12.75">
      <c r="A163" s="126" t="s">
        <v>2288</v>
      </c>
      <c r="B163" s="127" t="s">
        <v>2289</v>
      </c>
    </row>
    <row r="164" spans="1:2" ht="12.75">
      <c r="A164" s="123" t="s">
        <v>2290</v>
      </c>
      <c r="B164" s="125" t="s">
        <v>2586</v>
      </c>
    </row>
    <row r="165" spans="1:2" ht="12.75">
      <c r="A165" s="126" t="s">
        <v>2291</v>
      </c>
      <c r="B165" s="127" t="s">
        <v>2292</v>
      </c>
    </row>
    <row r="166" spans="1:2" ht="12.75">
      <c r="A166" s="126" t="s">
        <v>2293</v>
      </c>
      <c r="B166" s="127" t="s">
        <v>2294</v>
      </c>
    </row>
    <row r="167" spans="1:2" ht="12.75">
      <c r="A167" s="126" t="s">
        <v>2295</v>
      </c>
      <c r="B167" s="127" t="s">
        <v>2296</v>
      </c>
    </row>
    <row r="168" spans="1:2" ht="12.75">
      <c r="A168" s="126" t="s">
        <v>2297</v>
      </c>
      <c r="B168" s="127" t="s">
        <v>2298</v>
      </c>
    </row>
    <row r="169" spans="1:2" ht="12.75">
      <c r="A169" s="123" t="s">
        <v>2299</v>
      </c>
      <c r="B169" s="125" t="s">
        <v>2587</v>
      </c>
    </row>
    <row r="170" spans="1:2" ht="12.75">
      <c r="A170" s="126" t="s">
        <v>2300</v>
      </c>
      <c r="B170" s="127" t="s">
        <v>2301</v>
      </c>
    </row>
    <row r="171" spans="1:2" ht="12.75">
      <c r="A171" s="126" t="s">
        <v>2302</v>
      </c>
      <c r="B171" s="127" t="s">
        <v>39</v>
      </c>
    </row>
    <row r="172" spans="1:2" ht="12.75">
      <c r="A172" s="126" t="s">
        <v>40</v>
      </c>
      <c r="B172" s="127" t="s">
        <v>41</v>
      </c>
    </row>
    <row r="173" spans="1:2" ht="12.75">
      <c r="A173" s="126" t="s">
        <v>42</v>
      </c>
      <c r="B173" s="127" t="s">
        <v>2559</v>
      </c>
    </row>
    <row r="174" spans="1:2" ht="12.75">
      <c r="A174" s="126" t="s">
        <v>43</v>
      </c>
      <c r="B174" s="127" t="s">
        <v>44</v>
      </c>
    </row>
    <row r="175" spans="1:2" ht="12.75">
      <c r="A175" s="126" t="s">
        <v>45</v>
      </c>
      <c r="B175" s="127" t="s">
        <v>761</v>
      </c>
    </row>
    <row r="176" spans="1:2" ht="12.75">
      <c r="A176" s="126" t="s">
        <v>762</v>
      </c>
      <c r="B176" s="127" t="s">
        <v>2957</v>
      </c>
    </row>
    <row r="177" spans="1:2" ht="12.75">
      <c r="A177" s="126" t="s">
        <v>763</v>
      </c>
      <c r="B177" s="127" t="s">
        <v>1970</v>
      </c>
    </row>
    <row r="178" spans="1:2" ht="12.75">
      <c r="A178" s="126" t="s">
        <v>2610</v>
      </c>
      <c r="B178" s="127" t="s">
        <v>2560</v>
      </c>
    </row>
    <row r="179" spans="1:2" ht="12.75">
      <c r="A179" s="126" t="s">
        <v>2611</v>
      </c>
      <c r="B179" s="127" t="s">
        <v>2561</v>
      </c>
    </row>
    <row r="180" spans="1:2" ht="25.5">
      <c r="A180" s="126" t="s">
        <v>764</v>
      </c>
      <c r="B180" s="127" t="s">
        <v>765</v>
      </c>
    </row>
    <row r="181" spans="1:2" ht="25.5">
      <c r="A181" s="126" t="s">
        <v>766</v>
      </c>
      <c r="B181" s="127" t="s">
        <v>3114</v>
      </c>
    </row>
    <row r="182" spans="1:2" ht="25.5">
      <c r="A182" s="126" t="s">
        <v>3115</v>
      </c>
      <c r="B182" s="127" t="s">
        <v>3116</v>
      </c>
    </row>
    <row r="183" spans="1:2" ht="12.75">
      <c r="A183" s="126" t="s">
        <v>3117</v>
      </c>
      <c r="B183" s="127" t="s">
        <v>3157</v>
      </c>
    </row>
    <row r="184" spans="1:2" ht="25.5">
      <c r="A184" s="126" t="s">
        <v>3158</v>
      </c>
      <c r="B184" s="127" t="s">
        <v>3159</v>
      </c>
    </row>
    <row r="185" spans="1:2" ht="12.75">
      <c r="A185" s="123" t="s">
        <v>3160</v>
      </c>
      <c r="B185" s="125" t="s">
        <v>2588</v>
      </c>
    </row>
    <row r="186" spans="1:2" ht="12.75">
      <c r="A186" s="126" t="s">
        <v>3161</v>
      </c>
      <c r="B186" s="127" t="s">
        <v>3162</v>
      </c>
    </row>
    <row r="187" spans="1:2" ht="12.75">
      <c r="A187" s="126" t="s">
        <v>3163</v>
      </c>
      <c r="B187" s="127" t="s">
        <v>3164</v>
      </c>
    </row>
    <row r="188" spans="1:2" ht="51">
      <c r="A188" s="126" t="s">
        <v>3165</v>
      </c>
      <c r="B188" s="127" t="s">
        <v>1546</v>
      </c>
    </row>
    <row r="189" spans="1:2" ht="25.5">
      <c r="A189" s="126" t="s">
        <v>3166</v>
      </c>
      <c r="B189" s="127" t="s">
        <v>484</v>
      </c>
    </row>
    <row r="190" spans="1:2" ht="25.5">
      <c r="A190" s="126" t="s">
        <v>1664</v>
      </c>
      <c r="B190" s="127" t="s">
        <v>1547</v>
      </c>
    </row>
    <row r="191" spans="1:2" ht="25.5">
      <c r="A191" s="126" t="s">
        <v>1665</v>
      </c>
      <c r="B191" s="127" t="s">
        <v>1548</v>
      </c>
    </row>
    <row r="192" spans="1:2" ht="12.75">
      <c r="A192" s="126" t="s">
        <v>1666</v>
      </c>
      <c r="B192" s="127" t="s">
        <v>1549</v>
      </c>
    </row>
    <row r="193" spans="1:2" ht="12.75">
      <c r="A193" s="126" t="s">
        <v>1667</v>
      </c>
      <c r="B193" s="127" t="s">
        <v>1550</v>
      </c>
    </row>
    <row r="194" spans="1:2" ht="12.75">
      <c r="A194" s="126" t="s">
        <v>1668</v>
      </c>
      <c r="B194" s="127" t="s">
        <v>1809</v>
      </c>
    </row>
    <row r="195" spans="1:2" ht="12.75">
      <c r="A195" s="126" t="s">
        <v>1810</v>
      </c>
      <c r="B195" s="127" t="s">
        <v>1551</v>
      </c>
    </row>
    <row r="196" spans="1:2" ht="25.5">
      <c r="A196" s="126" t="s">
        <v>1811</v>
      </c>
      <c r="B196" s="127" t="s">
        <v>1552</v>
      </c>
    </row>
    <row r="197" spans="1:2" ht="12.75">
      <c r="A197" s="126" t="s">
        <v>1812</v>
      </c>
      <c r="B197" s="127" t="s">
        <v>1553</v>
      </c>
    </row>
    <row r="198" spans="1:2" ht="25.5">
      <c r="A198" s="126" t="s">
        <v>1813</v>
      </c>
      <c r="B198" s="127" t="s">
        <v>1554</v>
      </c>
    </row>
    <row r="199" spans="1:2" ht="12.75">
      <c r="A199" s="126" t="s">
        <v>1814</v>
      </c>
      <c r="B199" s="127" t="s">
        <v>1555</v>
      </c>
    </row>
    <row r="200" spans="1:2" ht="12.75">
      <c r="A200" s="126" t="s">
        <v>1815</v>
      </c>
      <c r="B200" s="127" t="s">
        <v>1556</v>
      </c>
    </row>
    <row r="201" spans="1:2" ht="12.75">
      <c r="A201" s="126" t="s">
        <v>1816</v>
      </c>
      <c r="B201" s="127" t="s">
        <v>1817</v>
      </c>
    </row>
    <row r="202" spans="1:2" ht="12.75">
      <c r="A202" s="126" t="s">
        <v>1818</v>
      </c>
      <c r="B202" s="127" t="s">
        <v>1819</v>
      </c>
    </row>
    <row r="203" spans="1:2" ht="12.75">
      <c r="A203" s="123" t="s">
        <v>1820</v>
      </c>
      <c r="B203" s="125" t="s">
        <v>2589</v>
      </c>
    </row>
    <row r="204" spans="1:2" ht="12.75">
      <c r="A204" s="126" t="s">
        <v>1821</v>
      </c>
      <c r="B204" s="127" t="s">
        <v>1822</v>
      </c>
    </row>
    <row r="205" spans="1:2" ht="12.75">
      <c r="A205" s="126" t="s">
        <v>1823</v>
      </c>
      <c r="B205" s="127" t="s">
        <v>1824</v>
      </c>
    </row>
    <row r="206" spans="1:2" ht="12.75">
      <c r="A206" s="126" t="s">
        <v>1825</v>
      </c>
      <c r="B206" s="127" t="s">
        <v>1557</v>
      </c>
    </row>
    <row r="207" spans="1:2" ht="12.75">
      <c r="A207" s="123" t="s">
        <v>1826</v>
      </c>
      <c r="B207" s="125" t="s">
        <v>2590</v>
      </c>
    </row>
    <row r="208" spans="1:2" ht="12.75">
      <c r="A208" s="126" t="s">
        <v>1827</v>
      </c>
      <c r="B208" s="127" t="s">
        <v>1828</v>
      </c>
    </row>
    <row r="209" spans="1:2" ht="12.75">
      <c r="A209" s="126" t="s">
        <v>1829</v>
      </c>
      <c r="B209" s="127" t="s">
        <v>1558</v>
      </c>
    </row>
    <row r="210" spans="1:2" ht="12.75">
      <c r="A210" s="126" t="s">
        <v>1830</v>
      </c>
      <c r="B210" s="127" t="s">
        <v>837</v>
      </c>
    </row>
    <row r="211" spans="1:2" ht="12.75">
      <c r="A211" s="126" t="s">
        <v>1831</v>
      </c>
      <c r="B211" s="127" t="s">
        <v>1832</v>
      </c>
    </row>
    <row r="212" spans="1:2" ht="12.75">
      <c r="A212" s="126" t="s">
        <v>1833</v>
      </c>
      <c r="B212" s="127" t="s">
        <v>1834</v>
      </c>
    </row>
    <row r="213" spans="1:2" ht="12.75">
      <c r="A213" s="126" t="s">
        <v>1835</v>
      </c>
      <c r="B213" s="127" t="s">
        <v>1836</v>
      </c>
    </row>
    <row r="214" spans="1:2" ht="12.75">
      <c r="A214" s="126" t="s">
        <v>1837</v>
      </c>
      <c r="B214" s="127" t="s">
        <v>1838</v>
      </c>
    </row>
    <row r="215" spans="1:2" ht="12.75">
      <c r="A215" s="126" t="s">
        <v>1839</v>
      </c>
      <c r="B215" s="127" t="s">
        <v>1840</v>
      </c>
    </row>
    <row r="216" spans="1:2" ht="12.75">
      <c r="A216" s="126" t="s">
        <v>1841</v>
      </c>
      <c r="B216" s="127" t="s">
        <v>838</v>
      </c>
    </row>
    <row r="217" spans="1:2" ht="12.75">
      <c r="A217" s="126" t="s">
        <v>1842</v>
      </c>
      <c r="B217" s="127" t="s">
        <v>839</v>
      </c>
    </row>
    <row r="218" spans="1:2" ht="25.5">
      <c r="A218" s="126" t="s">
        <v>1843</v>
      </c>
      <c r="B218" s="127" t="s">
        <v>840</v>
      </c>
    </row>
    <row r="219" spans="1:2" ht="12.75">
      <c r="A219" s="126" t="s">
        <v>1844</v>
      </c>
      <c r="B219" s="127" t="s">
        <v>1845</v>
      </c>
    </row>
    <row r="220" spans="1:2" ht="12.75">
      <c r="A220" s="126" t="s">
        <v>1846</v>
      </c>
      <c r="B220" s="127" t="s">
        <v>1847</v>
      </c>
    </row>
    <row r="221" spans="1:2" ht="12.75">
      <c r="A221" s="126" t="s">
        <v>1848</v>
      </c>
      <c r="B221" s="127" t="s">
        <v>1849</v>
      </c>
    </row>
    <row r="222" spans="1:2" ht="12.75">
      <c r="A222" s="123" t="s">
        <v>1850</v>
      </c>
      <c r="B222" s="125" t="s">
        <v>2591</v>
      </c>
    </row>
    <row r="223" spans="1:2" ht="12.75">
      <c r="A223" s="126" t="s">
        <v>1851</v>
      </c>
      <c r="B223" s="127" t="s">
        <v>1852</v>
      </c>
    </row>
    <row r="224" spans="1:2" ht="12.75">
      <c r="A224" s="126" t="s">
        <v>1853</v>
      </c>
      <c r="B224" s="127" t="s">
        <v>1854</v>
      </c>
    </row>
    <row r="225" spans="1:2" ht="12.75">
      <c r="A225" s="126" t="s">
        <v>1855</v>
      </c>
      <c r="B225" s="127" t="s">
        <v>1856</v>
      </c>
    </row>
    <row r="226" spans="1:2" ht="12.75">
      <c r="A226" s="126" t="s">
        <v>3295</v>
      </c>
      <c r="B226" s="127" t="s">
        <v>3296</v>
      </c>
    </row>
    <row r="227" spans="1:2" ht="25.5">
      <c r="A227" s="126" t="s">
        <v>3297</v>
      </c>
      <c r="B227" s="127" t="s">
        <v>3298</v>
      </c>
    </row>
    <row r="228" spans="1:2" ht="25.5">
      <c r="A228" s="126" t="s">
        <v>3299</v>
      </c>
      <c r="B228" s="127" t="s">
        <v>1975</v>
      </c>
    </row>
    <row r="229" spans="1:2" ht="12.75">
      <c r="A229" s="126" t="s">
        <v>1976</v>
      </c>
      <c r="B229" s="127" t="s">
        <v>1977</v>
      </c>
    </row>
    <row r="230" spans="1:2" ht="12.75">
      <c r="A230" s="123" t="s">
        <v>1978</v>
      </c>
      <c r="B230" s="125" t="s">
        <v>2592</v>
      </c>
    </row>
    <row r="231" spans="1:2" ht="12.75">
      <c r="A231" s="126" t="s">
        <v>1979</v>
      </c>
      <c r="B231" s="127" t="s">
        <v>1980</v>
      </c>
    </row>
    <row r="232" spans="1:2" ht="12.75">
      <c r="A232" s="126" t="s">
        <v>1981</v>
      </c>
      <c r="B232" s="127" t="s">
        <v>1982</v>
      </c>
    </row>
    <row r="233" spans="1:2" ht="12.75">
      <c r="A233" s="126" t="s">
        <v>1983</v>
      </c>
      <c r="B233" s="127" t="s">
        <v>1984</v>
      </c>
    </row>
    <row r="234" spans="1:2" ht="12.75">
      <c r="A234" s="126" t="s">
        <v>1985</v>
      </c>
      <c r="B234" s="127" t="s">
        <v>1986</v>
      </c>
    </row>
    <row r="235" spans="1:2" ht="12.75">
      <c r="A235" s="126" t="s">
        <v>1987</v>
      </c>
      <c r="B235" s="127" t="s">
        <v>1988</v>
      </c>
    </row>
    <row r="236" spans="1:2" ht="12.75">
      <c r="A236" s="126" t="s">
        <v>1989</v>
      </c>
      <c r="B236" s="127" t="s">
        <v>1990</v>
      </c>
    </row>
    <row r="237" spans="1:2" ht="12.75">
      <c r="A237" s="123" t="s">
        <v>1991</v>
      </c>
      <c r="B237" s="125" t="s">
        <v>2593</v>
      </c>
    </row>
    <row r="238" spans="1:2" ht="12.75">
      <c r="A238" s="126" t="s">
        <v>1992</v>
      </c>
      <c r="B238" s="127" t="s">
        <v>1993</v>
      </c>
    </row>
    <row r="239" spans="1:2" ht="12.75">
      <c r="A239" s="126" t="s">
        <v>2612</v>
      </c>
      <c r="B239" s="127" t="s">
        <v>64</v>
      </c>
    </row>
    <row r="240" spans="1:2" ht="12.75">
      <c r="A240" s="126" t="s">
        <v>2613</v>
      </c>
      <c r="B240" s="127" t="s">
        <v>65</v>
      </c>
    </row>
    <row r="241" spans="1:2" ht="12.75">
      <c r="A241" s="126" t="s">
        <v>1994</v>
      </c>
      <c r="B241" s="127" t="s">
        <v>1995</v>
      </c>
    </row>
    <row r="242" spans="1:2" ht="12.75">
      <c r="A242" s="126" t="s">
        <v>1996</v>
      </c>
      <c r="B242" s="127" t="s">
        <v>66</v>
      </c>
    </row>
    <row r="243" spans="1:2" ht="12.75">
      <c r="A243" s="123" t="s">
        <v>1997</v>
      </c>
      <c r="B243" s="125" t="s">
        <v>2594</v>
      </c>
    </row>
    <row r="244" spans="1:2" ht="12.75">
      <c r="A244" s="126" t="s">
        <v>1998</v>
      </c>
      <c r="B244" s="127" t="s">
        <v>1999</v>
      </c>
    </row>
    <row r="245" spans="1:2" ht="12.75">
      <c r="A245" s="126" t="s">
        <v>2000</v>
      </c>
      <c r="B245" s="127" t="s">
        <v>2001</v>
      </c>
    </row>
    <row r="246" spans="1:2" ht="12.75">
      <c r="A246" s="123" t="s">
        <v>2002</v>
      </c>
      <c r="B246" s="125" t="s">
        <v>2595</v>
      </c>
    </row>
    <row r="247" spans="1:2" ht="12.75">
      <c r="A247" s="126" t="s">
        <v>2003</v>
      </c>
      <c r="B247" s="127" t="s">
        <v>2004</v>
      </c>
    </row>
    <row r="248" spans="1:2" ht="12.75">
      <c r="A248" s="126" t="s">
        <v>2005</v>
      </c>
      <c r="B248" s="127" t="s">
        <v>2006</v>
      </c>
    </row>
    <row r="249" spans="1:2" ht="12.75">
      <c r="A249" s="126" t="s">
        <v>2007</v>
      </c>
      <c r="B249" s="127" t="s">
        <v>2054</v>
      </c>
    </row>
    <row r="250" spans="1:2" ht="12.75">
      <c r="A250" s="126" t="s">
        <v>2055</v>
      </c>
      <c r="B250" s="127" t="s">
        <v>2056</v>
      </c>
    </row>
    <row r="251" spans="1:2" ht="12.75">
      <c r="A251" s="126" t="s">
        <v>2057</v>
      </c>
      <c r="B251" s="127" t="s">
        <v>1988</v>
      </c>
    </row>
    <row r="252" spans="1:2" ht="12.75">
      <c r="A252" s="126" t="s">
        <v>2614</v>
      </c>
      <c r="B252" s="127" t="s">
        <v>2508</v>
      </c>
    </row>
    <row r="253" spans="1:2" ht="12.75">
      <c r="A253" s="126" t="s">
        <v>2058</v>
      </c>
      <c r="B253" s="127" t="s">
        <v>2059</v>
      </c>
    </row>
    <row r="254" spans="1:2" ht="25.5">
      <c r="A254" s="126" t="s">
        <v>2060</v>
      </c>
      <c r="B254" s="127" t="s">
        <v>2061</v>
      </c>
    </row>
    <row r="255" spans="1:2" ht="12.75">
      <c r="A255" s="123" t="s">
        <v>528</v>
      </c>
      <c r="B255" s="125" t="s">
        <v>2596</v>
      </c>
    </row>
    <row r="256" spans="1:2" ht="12.75">
      <c r="A256" s="126" t="s">
        <v>529</v>
      </c>
      <c r="B256" s="127" t="s">
        <v>530</v>
      </c>
    </row>
    <row r="257" spans="1:2" ht="25.5">
      <c r="A257" s="126" t="s">
        <v>531</v>
      </c>
      <c r="B257" s="127" t="s">
        <v>2509</v>
      </c>
    </row>
    <row r="258" spans="1:2" ht="12.75">
      <c r="A258" s="126" t="s">
        <v>532</v>
      </c>
      <c r="B258" s="127" t="s">
        <v>533</v>
      </c>
    </row>
    <row r="259" spans="1:2" ht="12.75">
      <c r="A259" s="126" t="s">
        <v>534</v>
      </c>
      <c r="B259" s="127" t="s">
        <v>2510</v>
      </c>
    </row>
    <row r="260" spans="1:2" ht="51">
      <c r="A260" s="126" t="s">
        <v>535</v>
      </c>
      <c r="B260" s="127" t="s">
        <v>2511</v>
      </c>
    </row>
    <row r="261" spans="1:2" ht="25.5">
      <c r="A261" s="126" t="s">
        <v>536</v>
      </c>
      <c r="B261" s="127" t="s">
        <v>2984</v>
      </c>
    </row>
    <row r="262" spans="1:2" ht="12.75">
      <c r="A262" s="126" t="s">
        <v>2985</v>
      </c>
      <c r="B262" s="127" t="s">
        <v>2986</v>
      </c>
    </row>
    <row r="263" spans="1:2" ht="38.25">
      <c r="A263" s="126" t="s">
        <v>2987</v>
      </c>
      <c r="B263" s="127" t="s">
        <v>3172</v>
      </c>
    </row>
    <row r="264" spans="1:2" ht="38.25">
      <c r="A264" s="126" t="s">
        <v>3173</v>
      </c>
      <c r="B264" s="127" t="s">
        <v>2417</v>
      </c>
    </row>
    <row r="265" spans="1:2" ht="12.75">
      <c r="A265" s="126" t="s">
        <v>2418</v>
      </c>
      <c r="B265" s="127" t="s">
        <v>2419</v>
      </c>
    </row>
    <row r="266" spans="1:2" ht="12.75">
      <c r="A266" s="126" t="s">
        <v>2420</v>
      </c>
      <c r="B266" s="127" t="s">
        <v>2421</v>
      </c>
    </row>
    <row r="267" spans="1:2" ht="12.75">
      <c r="A267" s="126" t="s">
        <v>2422</v>
      </c>
      <c r="B267" s="127" t="s">
        <v>2423</v>
      </c>
    </row>
    <row r="268" spans="1:2" ht="25.5">
      <c r="A268" s="126" t="s">
        <v>2615</v>
      </c>
      <c r="B268" s="127" t="s">
        <v>2512</v>
      </c>
    </row>
    <row r="269" spans="1:2" ht="25.5">
      <c r="A269" s="126" t="s">
        <v>2424</v>
      </c>
      <c r="B269" s="127" t="s">
        <v>2425</v>
      </c>
    </row>
    <row r="270" spans="1:2" ht="12.75">
      <c r="A270" s="126" t="s">
        <v>2426</v>
      </c>
      <c r="B270" s="127" t="s">
        <v>2513</v>
      </c>
    </row>
    <row r="271" spans="1:2" ht="12.75">
      <c r="A271" s="126" t="s">
        <v>2427</v>
      </c>
      <c r="B271" s="127" t="s">
        <v>2514</v>
      </c>
    </row>
    <row r="272" spans="1:2" ht="38.25">
      <c r="A272" s="126" t="s">
        <v>2616</v>
      </c>
      <c r="B272" s="127" t="s">
        <v>2515</v>
      </c>
    </row>
    <row r="273" spans="1:2" ht="38.25">
      <c r="A273" s="126" t="s">
        <v>2617</v>
      </c>
      <c r="B273" s="127" t="s">
        <v>2440</v>
      </c>
    </row>
    <row r="274" spans="1:2" ht="25.5">
      <c r="A274" s="126" t="s">
        <v>2428</v>
      </c>
      <c r="B274" s="127" t="s">
        <v>2597</v>
      </c>
    </row>
    <row r="275" spans="1:2" ht="38.25">
      <c r="A275" s="126" t="s">
        <v>2429</v>
      </c>
      <c r="B275" s="127" t="s">
        <v>2964</v>
      </c>
    </row>
    <row r="276" spans="1:2" ht="25.5">
      <c r="A276" s="126" t="s">
        <v>2430</v>
      </c>
      <c r="B276" s="127" t="s">
        <v>2436</v>
      </c>
    </row>
    <row r="277" spans="1:2" ht="25.5">
      <c r="A277" s="126" t="s">
        <v>2431</v>
      </c>
      <c r="B277" s="127" t="s">
        <v>2432</v>
      </c>
    </row>
    <row r="278" spans="1:2" ht="12.75">
      <c r="A278" s="126" t="s">
        <v>2433</v>
      </c>
      <c r="B278" s="127" t="s">
        <v>2437</v>
      </c>
    </row>
    <row r="279" spans="1:2" ht="25.5">
      <c r="A279" s="126" t="s">
        <v>2434</v>
      </c>
      <c r="B279" s="127" t="s">
        <v>2438</v>
      </c>
    </row>
    <row r="280" spans="1:2" ht="63.75">
      <c r="A280" s="126" t="s">
        <v>2435</v>
      </c>
      <c r="B280" s="127" t="s">
        <v>3247</v>
      </c>
    </row>
    <row r="281" spans="1:2" ht="38.25">
      <c r="A281" s="126" t="s">
        <v>3248</v>
      </c>
      <c r="B281" s="127" t="s">
        <v>2439</v>
      </c>
    </row>
    <row r="282" spans="1:2" ht="89.25">
      <c r="A282" s="126" t="s">
        <v>3249</v>
      </c>
      <c r="B282" s="127" t="s">
        <v>1025</v>
      </c>
    </row>
    <row r="283" spans="1:2" ht="25.5">
      <c r="A283" s="126" t="s">
        <v>3250</v>
      </c>
      <c r="B283" s="127" t="s">
        <v>1026</v>
      </c>
    </row>
    <row r="284" spans="1:2" ht="38.25">
      <c r="A284" s="126" t="s">
        <v>3251</v>
      </c>
      <c r="B284" s="127" t="s">
        <v>1027</v>
      </c>
    </row>
    <row r="285" spans="1:2" ht="51">
      <c r="A285" s="126" t="s">
        <v>3252</v>
      </c>
      <c r="B285" s="127" t="s">
        <v>1028</v>
      </c>
    </row>
    <row r="286" spans="1:2" ht="38.25">
      <c r="A286" s="126" t="s">
        <v>3253</v>
      </c>
      <c r="B286" s="127" t="s">
        <v>1029</v>
      </c>
    </row>
    <row r="287" spans="1:2" ht="38.25">
      <c r="A287" s="126" t="s">
        <v>3254</v>
      </c>
      <c r="B287" s="127" t="s">
        <v>485</v>
      </c>
    </row>
    <row r="288" spans="1:2" ht="38.25">
      <c r="A288" s="126" t="s">
        <v>3255</v>
      </c>
      <c r="B288" s="127" t="s">
        <v>486</v>
      </c>
    </row>
    <row r="289" spans="1:2" ht="25.5">
      <c r="A289" s="126" t="s">
        <v>2618</v>
      </c>
      <c r="B289" s="127" t="s">
        <v>487</v>
      </c>
    </row>
    <row r="290" spans="1:2" ht="38.25">
      <c r="A290" s="126" t="s">
        <v>2619</v>
      </c>
      <c r="B290" s="127" t="s">
        <v>488</v>
      </c>
    </row>
    <row r="291" spans="1:2" ht="25.5">
      <c r="A291" s="126" t="s">
        <v>3256</v>
      </c>
      <c r="B291" s="127" t="s">
        <v>489</v>
      </c>
    </row>
    <row r="292" spans="1:2" ht="51">
      <c r="A292" s="126" t="s">
        <v>3257</v>
      </c>
      <c r="B292" s="127" t="s">
        <v>1626</v>
      </c>
    </row>
    <row r="293" spans="1:2" ht="25.5">
      <c r="A293" s="126" t="s">
        <v>3258</v>
      </c>
      <c r="B293" s="127" t="s">
        <v>1651</v>
      </c>
    </row>
    <row r="294" spans="1:2" ht="25.5">
      <c r="A294" s="126" t="s">
        <v>2620</v>
      </c>
      <c r="B294" s="127" t="s">
        <v>297</v>
      </c>
    </row>
    <row r="295" spans="1:2" ht="25.5">
      <c r="A295" s="126" t="s">
        <v>2621</v>
      </c>
      <c r="B295" s="127" t="s">
        <v>298</v>
      </c>
    </row>
    <row r="296" spans="1:2" ht="25.5">
      <c r="A296" s="126" t="s">
        <v>2622</v>
      </c>
      <c r="B296" s="127" t="s">
        <v>299</v>
      </c>
    </row>
    <row r="297" spans="1:2" ht="25.5">
      <c r="A297" s="126" t="s">
        <v>2623</v>
      </c>
      <c r="B297" s="127" t="s">
        <v>1164</v>
      </c>
    </row>
    <row r="298" spans="1:2" ht="12.75">
      <c r="A298" s="126" t="s">
        <v>2624</v>
      </c>
      <c r="B298" s="127" t="s">
        <v>707</v>
      </c>
    </row>
    <row r="299" spans="1:2" ht="25.5">
      <c r="A299" s="126" t="s">
        <v>2625</v>
      </c>
      <c r="B299" s="127" t="s">
        <v>708</v>
      </c>
    </row>
    <row r="300" spans="1:2" ht="25.5">
      <c r="A300" s="126" t="s">
        <v>3259</v>
      </c>
      <c r="B300" s="127" t="s">
        <v>1367</v>
      </c>
    </row>
    <row r="301" spans="1:2" ht="12.75">
      <c r="A301" s="126" t="s">
        <v>3260</v>
      </c>
      <c r="B301" s="127" t="s">
        <v>3261</v>
      </c>
    </row>
    <row r="302" spans="1:2" ht="25.5">
      <c r="A302" s="126" t="s">
        <v>3262</v>
      </c>
      <c r="B302" s="127" t="s">
        <v>1368</v>
      </c>
    </row>
    <row r="303" spans="1:2" ht="25.5">
      <c r="A303" s="126" t="s">
        <v>3263</v>
      </c>
      <c r="B303" s="127" t="s">
        <v>1369</v>
      </c>
    </row>
    <row r="304" spans="1:2" ht="25.5">
      <c r="A304" s="126" t="s">
        <v>2626</v>
      </c>
      <c r="B304" s="127" t="s">
        <v>1370</v>
      </c>
    </row>
    <row r="305" spans="1:2" ht="25.5">
      <c r="A305" s="126" t="s">
        <v>2627</v>
      </c>
      <c r="B305" s="127" t="s">
        <v>1371</v>
      </c>
    </row>
    <row r="306" spans="1:2" ht="25.5">
      <c r="A306" s="126" t="s">
        <v>3264</v>
      </c>
      <c r="B306" s="127" t="s">
        <v>1372</v>
      </c>
    </row>
    <row r="307" spans="1:2" ht="51">
      <c r="A307" s="126" t="s">
        <v>3265</v>
      </c>
      <c r="B307" s="127" t="s">
        <v>1373</v>
      </c>
    </row>
    <row r="308" spans="1:2" ht="12.75">
      <c r="A308" s="126" t="s">
        <v>3266</v>
      </c>
      <c r="B308" s="127" t="s">
        <v>1374</v>
      </c>
    </row>
    <row r="309" spans="1:2" ht="25.5">
      <c r="A309" s="126" t="s">
        <v>3267</v>
      </c>
      <c r="B309" s="127" t="s">
        <v>1375</v>
      </c>
    </row>
    <row r="310" spans="1:2" ht="63.75">
      <c r="A310" s="126" t="s">
        <v>3268</v>
      </c>
      <c r="B310" s="127" t="s">
        <v>1376</v>
      </c>
    </row>
    <row r="311" spans="1:2" ht="63.75">
      <c r="A311" s="126" t="s">
        <v>3269</v>
      </c>
      <c r="B311" s="127" t="s">
        <v>276</v>
      </c>
    </row>
    <row r="312" spans="1:2" ht="25.5">
      <c r="A312" s="126" t="s">
        <v>3270</v>
      </c>
      <c r="B312" s="127" t="s">
        <v>277</v>
      </c>
    </row>
    <row r="313" spans="1:2" ht="25.5">
      <c r="A313" s="126" t="s">
        <v>3271</v>
      </c>
      <c r="B313" s="127" t="s">
        <v>1652</v>
      </c>
    </row>
    <row r="314" spans="1:2" ht="25.5">
      <c r="A314" s="126" t="s">
        <v>2628</v>
      </c>
      <c r="B314" s="127" t="s">
        <v>1653</v>
      </c>
    </row>
    <row r="315" spans="1:2" ht="25.5">
      <c r="A315" s="126" t="s">
        <v>3272</v>
      </c>
      <c r="B315" s="127" t="s">
        <v>1654</v>
      </c>
    </row>
    <row r="316" spans="1:2" ht="12.75">
      <c r="A316" s="126" t="s">
        <v>3273</v>
      </c>
      <c r="B316" s="127" t="s">
        <v>3274</v>
      </c>
    </row>
    <row r="317" spans="1:2" ht="12.75">
      <c r="A317" s="126" t="s">
        <v>3275</v>
      </c>
      <c r="B317" s="127" t="s">
        <v>2957</v>
      </c>
    </row>
    <row r="318" spans="1:2" ht="12.75">
      <c r="A318" s="126" t="s">
        <v>2629</v>
      </c>
      <c r="B318" s="127" t="s">
        <v>1655</v>
      </c>
    </row>
    <row r="319" spans="1:2" ht="12.75">
      <c r="A319" s="126" t="s">
        <v>3276</v>
      </c>
      <c r="B319" s="127" t="s">
        <v>3277</v>
      </c>
    </row>
    <row r="320" spans="1:2" ht="12.75">
      <c r="A320" s="126" t="s">
        <v>3278</v>
      </c>
      <c r="B320" s="127" t="s">
        <v>3279</v>
      </c>
    </row>
    <row r="321" spans="1:2" ht="12.75">
      <c r="A321" s="126" t="s">
        <v>3280</v>
      </c>
      <c r="B321" s="127" t="s">
        <v>3281</v>
      </c>
    </row>
    <row r="322" spans="1:2" ht="12.75">
      <c r="A322" s="126" t="s">
        <v>3282</v>
      </c>
      <c r="B322" s="127" t="s">
        <v>1656</v>
      </c>
    </row>
    <row r="323" spans="1:2" ht="25.5">
      <c r="A323" s="126" t="s">
        <v>3283</v>
      </c>
      <c r="B323" s="127" t="s">
        <v>1657</v>
      </c>
    </row>
    <row r="324" spans="1:2" ht="25.5">
      <c r="A324" s="126" t="s">
        <v>3284</v>
      </c>
      <c r="B324" s="127" t="s">
        <v>1658</v>
      </c>
    </row>
    <row r="325" spans="1:2" ht="12.75">
      <c r="A325" s="126" t="s">
        <v>3285</v>
      </c>
      <c r="B325" s="127" t="s">
        <v>1659</v>
      </c>
    </row>
    <row r="326" spans="1:2" ht="12.75">
      <c r="A326" s="126" t="s">
        <v>3286</v>
      </c>
      <c r="B326" s="127" t="s">
        <v>1660</v>
      </c>
    </row>
    <row r="327" spans="1:2" ht="12.75">
      <c r="A327" s="126" t="s">
        <v>3287</v>
      </c>
      <c r="B327" s="127" t="s">
        <v>3288</v>
      </c>
    </row>
    <row r="328" spans="1:2" ht="12.75">
      <c r="A328" s="126" t="s">
        <v>3289</v>
      </c>
      <c r="B328" s="127" t="s">
        <v>3290</v>
      </c>
    </row>
    <row r="329" spans="1:2" ht="12.75">
      <c r="A329" s="126" t="s">
        <v>3291</v>
      </c>
      <c r="B329" s="127" t="s">
        <v>2062</v>
      </c>
    </row>
    <row r="330" spans="1:2" ht="25.5">
      <c r="A330" s="126" t="s">
        <v>2063</v>
      </c>
      <c r="B330" s="127" t="s">
        <v>515</v>
      </c>
    </row>
    <row r="331" spans="1:2" ht="25.5">
      <c r="A331" s="126" t="s">
        <v>2064</v>
      </c>
      <c r="B331" s="127" t="s">
        <v>516</v>
      </c>
    </row>
    <row r="332" spans="1:2" ht="51">
      <c r="A332" s="126" t="s">
        <v>2065</v>
      </c>
      <c r="B332" s="127" t="s">
        <v>1152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2" customWidth="1"/>
    <col min="2" max="2" width="112.00390625" style="0" customWidth="1"/>
  </cols>
  <sheetData>
    <row r="1" spans="1:2" ht="15.75">
      <c r="A1" s="120" t="s">
        <v>1403</v>
      </c>
      <c r="B1" s="121" t="s">
        <v>2758</v>
      </c>
    </row>
    <row r="2" spans="1:2" ht="15.75">
      <c r="A2" s="120" t="s">
        <v>1404</v>
      </c>
      <c r="B2" s="121" t="s">
        <v>2066</v>
      </c>
    </row>
    <row r="3" spans="1:2" ht="15.75">
      <c r="A3" s="120" t="s">
        <v>1405</v>
      </c>
      <c r="B3" s="121" t="s">
        <v>2759</v>
      </c>
    </row>
    <row r="4" spans="1:2" ht="15.75">
      <c r="A4" s="120" t="s">
        <v>1411</v>
      </c>
      <c r="B4" s="121" t="s">
        <v>2760</v>
      </c>
    </row>
    <row r="5" spans="1:2" ht="15.75">
      <c r="A5" s="120" t="s">
        <v>1406</v>
      </c>
      <c r="B5" s="121" t="s">
        <v>2761</v>
      </c>
    </row>
    <row r="6" spans="1:2" ht="15.75">
      <c r="A6" s="120" t="s">
        <v>2656</v>
      </c>
      <c r="B6" s="121" t="s">
        <v>2762</v>
      </c>
    </row>
    <row r="7" spans="1:2" ht="15.75">
      <c r="A7" s="120" t="s">
        <v>1407</v>
      </c>
      <c r="B7" s="121" t="s">
        <v>1711</v>
      </c>
    </row>
    <row r="8" spans="1:2" ht="15.75">
      <c r="A8" s="120" t="s">
        <v>1412</v>
      </c>
      <c r="B8" s="121" t="s">
        <v>2763</v>
      </c>
    </row>
    <row r="9" spans="1:2" ht="15.75">
      <c r="A9" s="120" t="s">
        <v>1408</v>
      </c>
      <c r="B9" s="121" t="s">
        <v>1712</v>
      </c>
    </row>
    <row r="10" spans="1:2" ht="15.75">
      <c r="A10" s="120" t="s">
        <v>1413</v>
      </c>
      <c r="B10" s="121" t="s">
        <v>1713</v>
      </c>
    </row>
    <row r="11" spans="1:2" ht="15.75">
      <c r="A11" s="120" t="s">
        <v>1529</v>
      </c>
      <c r="B11" s="121" t="s">
        <v>1714</v>
      </c>
    </row>
    <row r="12" spans="1:2" ht="15.75">
      <c r="A12" s="120" t="s">
        <v>2091</v>
      </c>
      <c r="B12" s="121" t="s">
        <v>2764</v>
      </c>
    </row>
    <row r="13" spans="1:2" ht="15.75">
      <c r="A13" s="120" t="s">
        <v>1606</v>
      </c>
      <c r="B13" s="121" t="s">
        <v>2765</v>
      </c>
    </row>
    <row r="14" spans="1:2" ht="15.75">
      <c r="A14" s="120" t="s">
        <v>1409</v>
      </c>
      <c r="B14" s="121" t="s">
        <v>2766</v>
      </c>
    </row>
    <row r="15" spans="1:2" ht="15.75">
      <c r="A15" s="120" t="s">
        <v>1612</v>
      </c>
      <c r="B15" s="121" t="s">
        <v>1715</v>
      </c>
    </row>
    <row r="16" spans="1:2" ht="15.75">
      <c r="A16" s="120" t="s">
        <v>1341</v>
      </c>
      <c r="B16" s="121" t="s">
        <v>2767</v>
      </c>
    </row>
    <row r="17" spans="1:2" ht="15.75">
      <c r="A17" s="120" t="s">
        <v>1344</v>
      </c>
      <c r="B17" s="121" t="s">
        <v>240</v>
      </c>
    </row>
    <row r="18" spans="1:2" ht="15.75">
      <c r="A18" s="120" t="s">
        <v>1410</v>
      </c>
      <c r="B18" s="121" t="s">
        <v>241</v>
      </c>
    </row>
    <row r="19" spans="1:2" ht="15.75">
      <c r="A19" s="120" t="s">
        <v>1061</v>
      </c>
      <c r="B19" s="121" t="s">
        <v>242</v>
      </c>
    </row>
    <row r="20" spans="1:2" ht="15.75">
      <c r="A20" s="120" t="s">
        <v>15</v>
      </c>
      <c r="B20" s="121" t="s">
        <v>1716</v>
      </c>
    </row>
    <row r="21" spans="1:2" ht="15.75">
      <c r="A21" s="120" t="s">
        <v>1881</v>
      </c>
      <c r="B21" s="121" t="s">
        <v>243</v>
      </c>
    </row>
    <row r="22" spans="1:2" ht="15.75">
      <c r="A22" s="120" t="s">
        <v>287</v>
      </c>
      <c r="B22" s="121" t="s">
        <v>244</v>
      </c>
    </row>
    <row r="23" spans="1:2" ht="15.75">
      <c r="A23" s="120" t="s">
        <v>292</v>
      </c>
      <c r="B23" s="121" t="s">
        <v>1717</v>
      </c>
    </row>
    <row r="24" spans="1:2" ht="15.75">
      <c r="A24" s="120" t="s">
        <v>1414</v>
      </c>
      <c r="B24" s="121" t="s">
        <v>3081</v>
      </c>
    </row>
    <row r="25" spans="1:2" ht="15.75">
      <c r="A25" s="120" t="s">
        <v>337</v>
      </c>
      <c r="B25" s="121" t="s">
        <v>3082</v>
      </c>
    </row>
    <row r="26" spans="1:2" ht="15.75">
      <c r="A26" s="120" t="s">
        <v>1415</v>
      </c>
      <c r="B26" s="121" t="s">
        <v>3083</v>
      </c>
    </row>
    <row r="27" spans="1:2" ht="15.75">
      <c r="A27" s="120" t="s">
        <v>1416</v>
      </c>
      <c r="B27" s="121" t="s">
        <v>3084</v>
      </c>
    </row>
    <row r="28" spans="1:2" ht="15.75">
      <c r="A28" s="120" t="s">
        <v>3226</v>
      </c>
      <c r="B28" s="121" t="s">
        <v>3085</v>
      </c>
    </row>
    <row r="29" spans="1:2" ht="15.75">
      <c r="A29" s="120" t="s">
        <v>1417</v>
      </c>
      <c r="B29" s="121" t="s">
        <v>1158</v>
      </c>
    </row>
    <row r="30" spans="1:2" ht="31.5">
      <c r="A30" s="120" t="s">
        <v>1418</v>
      </c>
      <c r="B30" s="121" t="s">
        <v>1159</v>
      </c>
    </row>
    <row r="31" spans="1:2" ht="15.75">
      <c r="A31" s="120" t="s">
        <v>1419</v>
      </c>
      <c r="B31" s="121" t="s">
        <v>1160</v>
      </c>
    </row>
    <row r="32" spans="1:2" ht="15.75">
      <c r="A32" s="120" t="s">
        <v>3229</v>
      </c>
      <c r="B32" s="121" t="s">
        <v>1161</v>
      </c>
    </row>
    <row r="33" spans="1:2" ht="15.75">
      <c r="A33" s="120" t="s">
        <v>1420</v>
      </c>
      <c r="B33" s="121" t="s">
        <v>1162</v>
      </c>
    </row>
    <row r="34" spans="1:2" ht="15.75">
      <c r="A34" s="120" t="s">
        <v>1421</v>
      </c>
      <c r="B34" s="121" t="s">
        <v>1718</v>
      </c>
    </row>
    <row r="35" spans="1:2" ht="15.75">
      <c r="A35" s="120" t="s">
        <v>1422</v>
      </c>
      <c r="B35" s="121" t="s">
        <v>2969</v>
      </c>
    </row>
    <row r="36" spans="1:2" ht="15.75">
      <c r="A36" s="120" t="s">
        <v>1424</v>
      </c>
      <c r="B36" s="121" t="s">
        <v>2970</v>
      </c>
    </row>
    <row r="37" spans="1:2" ht="15.75">
      <c r="A37" s="120" t="s">
        <v>1423</v>
      </c>
      <c r="B37" s="121" t="s">
        <v>2971</v>
      </c>
    </row>
    <row r="38" spans="1:2" ht="15.75">
      <c r="A38" s="120" t="s">
        <v>1402</v>
      </c>
      <c r="B38" s="121" t="s">
        <v>1719</v>
      </c>
    </row>
    <row r="39" spans="1:2" ht="15.75">
      <c r="A39" s="120" t="s">
        <v>1425</v>
      </c>
      <c r="B39" s="121" t="s">
        <v>2972</v>
      </c>
    </row>
    <row r="40" spans="1:2" ht="15.75">
      <c r="A40" s="120" t="s">
        <v>1426</v>
      </c>
      <c r="B40" s="121" t="s">
        <v>1720</v>
      </c>
    </row>
    <row r="41" spans="1:2" ht="15.75">
      <c r="A41" s="120" t="s">
        <v>2657</v>
      </c>
      <c r="B41" s="121" t="s">
        <v>2973</v>
      </c>
    </row>
    <row r="42" spans="1:2" ht="15.75">
      <c r="A42" s="120" t="s">
        <v>1427</v>
      </c>
      <c r="B42" s="121" t="s">
        <v>2974</v>
      </c>
    </row>
    <row r="43" spans="1:2" ht="15.75">
      <c r="A43" s="120" t="s">
        <v>1428</v>
      </c>
      <c r="B43" s="121" t="s">
        <v>2975</v>
      </c>
    </row>
    <row r="44" spans="1:2" ht="15.75">
      <c r="A44" s="120" t="s">
        <v>1429</v>
      </c>
      <c r="B44" s="121" t="s">
        <v>2976</v>
      </c>
    </row>
    <row r="45" spans="1:2" ht="15.75">
      <c r="A45" s="120" t="s">
        <v>1430</v>
      </c>
      <c r="B45" s="121" t="s">
        <v>3174</v>
      </c>
    </row>
    <row r="46" spans="1:2" ht="15.75">
      <c r="A46" s="120" t="s">
        <v>1431</v>
      </c>
      <c r="B46" s="121" t="s">
        <v>3175</v>
      </c>
    </row>
    <row r="47" spans="1:2" ht="15.75">
      <c r="A47" s="120" t="s">
        <v>1432</v>
      </c>
      <c r="B47" s="121" t="s">
        <v>3176</v>
      </c>
    </row>
    <row r="48" spans="1:2" ht="15.75">
      <c r="A48" s="120" t="s">
        <v>1433</v>
      </c>
      <c r="B48" s="121" t="s">
        <v>3177</v>
      </c>
    </row>
    <row r="49" spans="1:2" ht="15.75">
      <c r="A49" s="120" t="s">
        <v>1434</v>
      </c>
      <c r="B49" s="121" t="s">
        <v>3178</v>
      </c>
    </row>
    <row r="50" spans="1:2" ht="15.75">
      <c r="A50" s="120" t="s">
        <v>1435</v>
      </c>
      <c r="B50" s="121" t="s">
        <v>2067</v>
      </c>
    </row>
    <row r="51" spans="1:2" ht="15.75">
      <c r="A51" s="120" t="s">
        <v>1436</v>
      </c>
      <c r="B51" s="121" t="s">
        <v>2068</v>
      </c>
    </row>
    <row r="52" spans="1:2" ht="15.75">
      <c r="A52" s="120" t="s">
        <v>1437</v>
      </c>
      <c r="B52" s="121" t="s">
        <v>2069</v>
      </c>
    </row>
    <row r="53" spans="1:2" ht="15.75">
      <c r="A53" s="120" t="s">
        <v>1438</v>
      </c>
      <c r="B53" s="121" t="s">
        <v>3179</v>
      </c>
    </row>
    <row r="54" spans="1:2" ht="15.75">
      <c r="A54" s="120" t="s">
        <v>1439</v>
      </c>
      <c r="B54" s="121" t="s">
        <v>3180</v>
      </c>
    </row>
    <row r="55" spans="1:2" ht="15.75">
      <c r="A55" s="120" t="s">
        <v>1440</v>
      </c>
      <c r="B55" s="121" t="s">
        <v>2070</v>
      </c>
    </row>
    <row r="56" spans="1:2" ht="15.75">
      <c r="A56" s="120" t="s">
        <v>1441</v>
      </c>
      <c r="B56" s="121" t="s">
        <v>2071</v>
      </c>
    </row>
    <row r="57" spans="1:2" ht="15.75">
      <c r="A57" s="120" t="s">
        <v>1442</v>
      </c>
      <c r="B57" s="121" t="s">
        <v>3181</v>
      </c>
    </row>
    <row r="58" spans="1:2" ht="15.75">
      <c r="A58" s="120" t="s">
        <v>1443</v>
      </c>
      <c r="B58" s="121" t="s">
        <v>3182</v>
      </c>
    </row>
    <row r="59" spans="1:2" ht="15.75">
      <c r="A59" s="120" t="s">
        <v>1444</v>
      </c>
      <c r="B59" s="121" t="s">
        <v>2072</v>
      </c>
    </row>
    <row r="60" spans="1:2" ht="15.75">
      <c r="A60" s="120" t="s">
        <v>1445</v>
      </c>
      <c r="B60" s="121" t="s">
        <v>3183</v>
      </c>
    </row>
    <row r="61" spans="1:2" ht="15.75">
      <c r="A61" s="120" t="s">
        <v>1446</v>
      </c>
      <c r="B61" s="121" t="s">
        <v>2073</v>
      </c>
    </row>
    <row r="62" spans="1:2" ht="15.75">
      <c r="A62" s="120" t="s">
        <v>2658</v>
      </c>
      <c r="B62" s="121" t="s">
        <v>3184</v>
      </c>
    </row>
    <row r="63" spans="1:2" ht="15.75">
      <c r="A63" s="120" t="s">
        <v>1447</v>
      </c>
      <c r="B63" s="121" t="s">
        <v>3185</v>
      </c>
    </row>
    <row r="64" spans="1:2" ht="15.75">
      <c r="A64" s="120" t="s">
        <v>1448</v>
      </c>
      <c r="B64" s="121" t="s">
        <v>3186</v>
      </c>
    </row>
    <row r="65" spans="1:2" ht="15.75">
      <c r="A65" s="120" t="s">
        <v>1449</v>
      </c>
      <c r="B65" s="121" t="s">
        <v>2074</v>
      </c>
    </row>
    <row r="66" spans="1:2" ht="15.75">
      <c r="A66" s="120" t="s">
        <v>1450</v>
      </c>
      <c r="B66" s="121" t="s">
        <v>2075</v>
      </c>
    </row>
    <row r="67" spans="1:2" ht="15.75">
      <c r="A67" s="120" t="s">
        <v>1451</v>
      </c>
      <c r="B67" s="121" t="s">
        <v>3187</v>
      </c>
    </row>
    <row r="68" spans="1:2" ht="15.75">
      <c r="A68" s="120" t="s">
        <v>1452</v>
      </c>
      <c r="B68" s="121" t="s">
        <v>3188</v>
      </c>
    </row>
    <row r="69" spans="1:2" ht="15.75">
      <c r="A69" s="120" t="s">
        <v>1453</v>
      </c>
      <c r="B69" s="121" t="s">
        <v>3189</v>
      </c>
    </row>
    <row r="70" spans="1:2" ht="15.75">
      <c r="A70" s="120" t="s">
        <v>1454</v>
      </c>
      <c r="B70" s="121" t="s">
        <v>3190</v>
      </c>
    </row>
    <row r="71" spans="1:2" ht="15.75">
      <c r="A71" s="120" t="s">
        <v>1455</v>
      </c>
      <c r="B71" s="121" t="s">
        <v>3191</v>
      </c>
    </row>
    <row r="72" spans="1:2" ht="15.75">
      <c r="A72" s="120" t="s">
        <v>1456</v>
      </c>
      <c r="B72" s="121" t="s">
        <v>2076</v>
      </c>
    </row>
    <row r="73" spans="1:2" ht="15.75">
      <c r="A73" s="120" t="s">
        <v>1457</v>
      </c>
      <c r="B73" s="121" t="s">
        <v>3192</v>
      </c>
    </row>
    <row r="74" spans="1:2" ht="15.75">
      <c r="A74" s="120" t="s">
        <v>1458</v>
      </c>
      <c r="B74" s="121" t="s">
        <v>3193</v>
      </c>
    </row>
    <row r="75" spans="1:2" ht="31.5">
      <c r="A75" s="120" t="s">
        <v>2659</v>
      </c>
      <c r="B75" s="121" t="s">
        <v>2651</v>
      </c>
    </row>
    <row r="76" spans="1:2" ht="15.75">
      <c r="A76" s="120" t="s">
        <v>1459</v>
      </c>
      <c r="B76" s="121" t="s">
        <v>2077</v>
      </c>
    </row>
    <row r="77" spans="1:2" ht="15.75">
      <c r="A77" s="120" t="s">
        <v>1460</v>
      </c>
      <c r="B77" s="121" t="s">
        <v>2652</v>
      </c>
    </row>
    <row r="78" spans="1:2" ht="15.75">
      <c r="A78" s="120" t="s">
        <v>2660</v>
      </c>
      <c r="B78" s="121" t="s">
        <v>2653</v>
      </c>
    </row>
    <row r="79" spans="1:2" ht="15.75">
      <c r="A79" s="120" t="s">
        <v>1461</v>
      </c>
      <c r="B79" s="121" t="s">
        <v>2654</v>
      </c>
    </row>
    <row r="80" spans="1:2" ht="15.75">
      <c r="A80" s="120" t="s">
        <v>1462</v>
      </c>
      <c r="B80" s="121" t="s">
        <v>3385</v>
      </c>
    </row>
    <row r="81" spans="1:2" ht="15.75">
      <c r="A81" s="120" t="s">
        <v>1463</v>
      </c>
      <c r="B81" s="121" t="s">
        <v>3386</v>
      </c>
    </row>
    <row r="82" spans="1:2" ht="15.75">
      <c r="A82" s="120" t="s">
        <v>1464</v>
      </c>
      <c r="B82" s="121" t="s">
        <v>3387</v>
      </c>
    </row>
    <row r="83" spans="1:2" ht="15.75">
      <c r="A83" s="120" t="s">
        <v>1465</v>
      </c>
      <c r="B83" s="121" t="s">
        <v>3388</v>
      </c>
    </row>
    <row r="84" spans="1:2" ht="15.75">
      <c r="A84" s="120" t="s">
        <v>1466</v>
      </c>
      <c r="B84" s="121" t="s">
        <v>3389</v>
      </c>
    </row>
    <row r="85" spans="1:2" ht="15.75">
      <c r="A85" s="120" t="s">
        <v>1467</v>
      </c>
      <c r="B85" s="121" t="s">
        <v>3390</v>
      </c>
    </row>
    <row r="86" spans="1:2" ht="15.75">
      <c r="A86" s="120" t="s">
        <v>1468</v>
      </c>
      <c r="B86" s="121" t="s">
        <v>3391</v>
      </c>
    </row>
    <row r="87" spans="1:2" ht="15.75">
      <c r="A87" s="120" t="s">
        <v>1469</v>
      </c>
      <c r="B87" s="121" t="s">
        <v>3392</v>
      </c>
    </row>
    <row r="88" spans="1:2" ht="15.75">
      <c r="A88" s="120" t="s">
        <v>2661</v>
      </c>
      <c r="B88" s="121" t="s">
        <v>2655</v>
      </c>
    </row>
    <row r="89" spans="1:2" ht="15.75">
      <c r="A89" s="120" t="s">
        <v>1470</v>
      </c>
      <c r="B89" s="121" t="s">
        <v>3376</v>
      </c>
    </row>
    <row r="90" spans="1:2" ht="15.75">
      <c r="A90" s="120" t="s">
        <v>1471</v>
      </c>
      <c r="B90" s="121" t="s">
        <v>3377</v>
      </c>
    </row>
    <row r="91" spans="1:2" ht="15.75">
      <c r="A91" s="120" t="s">
        <v>1472</v>
      </c>
      <c r="B91" s="121" t="s">
        <v>3378</v>
      </c>
    </row>
    <row r="92" spans="1:2" ht="15.75">
      <c r="A92" s="120" t="s">
        <v>1473</v>
      </c>
      <c r="B92" s="121" t="s">
        <v>3379</v>
      </c>
    </row>
    <row r="93" spans="1:2" ht="15.75">
      <c r="A93" s="120" t="s">
        <v>1474</v>
      </c>
      <c r="B93" s="121" t="s">
        <v>3380</v>
      </c>
    </row>
    <row r="94" spans="1:2" ht="15.75">
      <c r="A94" s="120" t="s">
        <v>1475</v>
      </c>
      <c r="B94" s="121" t="s">
        <v>3381</v>
      </c>
    </row>
    <row r="95" spans="1:2" ht="15.75">
      <c r="A95" s="120" t="s">
        <v>1476</v>
      </c>
      <c r="B95" s="121" t="s">
        <v>3382</v>
      </c>
    </row>
    <row r="96" spans="1:2" ht="15.75">
      <c r="A96" s="120" t="s">
        <v>1477</v>
      </c>
      <c r="B96" s="121" t="s">
        <v>3383</v>
      </c>
    </row>
    <row r="97" spans="1:2" ht="15.75">
      <c r="A97" s="120" t="s">
        <v>1478</v>
      </c>
      <c r="B97" s="121" t="s">
        <v>3384</v>
      </c>
    </row>
    <row r="98" spans="1:2" ht="15.75">
      <c r="A98" s="120" t="s">
        <v>1479</v>
      </c>
      <c r="B98" s="121" t="s">
        <v>1393</v>
      </c>
    </row>
    <row r="99" spans="1:2" ht="15.75">
      <c r="A99" s="120" t="s">
        <v>1480</v>
      </c>
      <c r="B99" s="121" t="s">
        <v>1394</v>
      </c>
    </row>
    <row r="100" spans="1:2" ht="15.75">
      <c r="A100" s="120" t="s">
        <v>1481</v>
      </c>
      <c r="B100" s="121" t="s">
        <v>1395</v>
      </c>
    </row>
    <row r="101" spans="1:2" ht="15.75">
      <c r="A101" s="120" t="s">
        <v>1482</v>
      </c>
      <c r="B101" s="121" t="s">
        <v>1396</v>
      </c>
    </row>
    <row r="102" spans="1:2" ht="15.75">
      <c r="A102" s="120" t="s">
        <v>1483</v>
      </c>
      <c r="B102" s="121" t="s">
        <v>1397</v>
      </c>
    </row>
    <row r="103" spans="1:2" ht="15.75">
      <c r="A103" s="120" t="s">
        <v>1484</v>
      </c>
      <c r="B103" s="121" t="s">
        <v>1398</v>
      </c>
    </row>
    <row r="104" spans="1:2" ht="15.75">
      <c r="A104" s="120" t="s">
        <v>1485</v>
      </c>
      <c r="B104" s="121" t="s">
        <v>1399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8"/>
  <sheetViews>
    <sheetView zoomScalePageLayoutView="0" workbookViewId="0" topLeftCell="A10">
      <selection activeCell="J23" sqref="J23"/>
    </sheetView>
  </sheetViews>
  <sheetFormatPr defaultColWidth="9.00390625" defaultRowHeight="12.75"/>
  <cols>
    <col min="1" max="1" width="45.25390625" style="0" customWidth="1"/>
  </cols>
  <sheetData>
    <row r="2" spans="1:8" ht="12.75">
      <c r="A2" t="s">
        <v>1056</v>
      </c>
      <c r="B2" s="453" t="s">
        <v>3206</v>
      </c>
      <c r="C2" s="454"/>
      <c r="D2" s="454"/>
      <c r="E2" s="454"/>
      <c r="F2" s="454"/>
      <c r="G2" s="454"/>
      <c r="H2" s="455"/>
    </row>
    <row r="3" spans="1:3" ht="12.75">
      <c r="A3" t="s">
        <v>1057</v>
      </c>
      <c r="B3" s="458">
        <v>25154081</v>
      </c>
      <c r="C3" s="459"/>
    </row>
    <row r="4" spans="1:8" ht="12.75">
      <c r="A4" t="s">
        <v>1058</v>
      </c>
      <c r="B4" s="448" t="s">
        <v>430</v>
      </c>
      <c r="C4" s="448"/>
      <c r="D4" s="448"/>
      <c r="E4" s="448"/>
      <c r="F4" s="448"/>
      <c r="G4" s="448"/>
      <c r="H4" s="448"/>
    </row>
    <row r="5" spans="1:4" ht="12.75">
      <c r="A5" t="s">
        <v>1059</v>
      </c>
      <c r="B5" s="118">
        <v>2</v>
      </c>
      <c r="C5" s="92" t="s">
        <v>1401</v>
      </c>
      <c r="D5" s="92"/>
    </row>
    <row r="7" spans="1:5" ht="12.75">
      <c r="A7" t="s">
        <v>490</v>
      </c>
      <c r="B7" s="448" t="s">
        <v>1146</v>
      </c>
      <c r="C7" s="448"/>
      <c r="D7" s="448"/>
      <c r="E7" s="448"/>
    </row>
    <row r="8" spans="1:5" ht="12.75">
      <c r="A8" t="s">
        <v>491</v>
      </c>
      <c r="B8" s="448" t="s">
        <v>1163</v>
      </c>
      <c r="C8" s="448"/>
      <c r="D8" s="448"/>
      <c r="E8" s="448"/>
    </row>
    <row r="10" spans="1:6" ht="12.75">
      <c r="A10" t="s">
        <v>1128</v>
      </c>
      <c r="B10" s="453" t="s">
        <v>836</v>
      </c>
      <c r="C10" s="454"/>
      <c r="D10" s="454"/>
      <c r="E10" s="454"/>
      <c r="F10" s="455"/>
    </row>
    <row r="11" spans="1:5" ht="12.75">
      <c r="A11" t="s">
        <v>1127</v>
      </c>
      <c r="B11" s="456" t="s">
        <v>431</v>
      </c>
      <c r="C11" s="451"/>
      <c r="D11" s="451"/>
      <c r="E11" s="452"/>
    </row>
    <row r="12" spans="1:6" ht="12.75">
      <c r="A12" t="s">
        <v>1125</v>
      </c>
      <c r="B12" s="450" t="s">
        <v>3208</v>
      </c>
      <c r="C12" s="451"/>
      <c r="D12" s="452"/>
      <c r="F12" t="s">
        <v>2757</v>
      </c>
    </row>
    <row r="13" spans="1:6" ht="12.75">
      <c r="A13" t="s">
        <v>1126</v>
      </c>
      <c r="B13" s="450" t="s">
        <v>3207</v>
      </c>
      <c r="C13" s="451"/>
      <c r="D13" s="452"/>
      <c r="F13" t="s">
        <v>2757</v>
      </c>
    </row>
    <row r="15" spans="1:3" ht="12.75">
      <c r="A15" t="s">
        <v>1400</v>
      </c>
      <c r="B15" s="119" t="s">
        <v>3093</v>
      </c>
      <c r="C15" t="s">
        <v>3345</v>
      </c>
    </row>
    <row r="16" spans="1:3" ht="69" customHeight="1">
      <c r="A16" t="s">
        <v>3080</v>
      </c>
      <c r="B16" s="119" t="s">
        <v>3037</v>
      </c>
      <c r="C16" s="93"/>
    </row>
    <row r="17" spans="1:9" ht="63.75" customHeight="1">
      <c r="A17" s="457" t="s">
        <v>2218</v>
      </c>
      <c r="B17" s="457"/>
      <c r="C17" s="457"/>
      <c r="D17" s="457"/>
      <c r="E17" s="457"/>
      <c r="F17" s="457"/>
      <c r="G17" s="457"/>
      <c r="H17" s="457"/>
      <c r="I17" s="457"/>
    </row>
    <row r="18" ht="12.75">
      <c r="A18" s="419"/>
    </row>
    <row r="19" ht="12.75">
      <c r="A19" s="419"/>
    </row>
    <row r="22" spans="1:12" ht="22.5">
      <c r="A22" s="449" t="s">
        <v>2709</v>
      </c>
      <c r="B22" s="449"/>
      <c r="C22" s="449"/>
      <c r="D22" s="449"/>
      <c r="E22" s="449"/>
      <c r="F22" s="449"/>
      <c r="G22" s="449"/>
      <c r="H22" s="449"/>
      <c r="I22" s="449"/>
      <c r="J22" s="449"/>
      <c r="K22" s="449"/>
      <c r="L22" s="449"/>
    </row>
    <row r="23" ht="12.75">
      <c r="A23" t="s">
        <v>2708</v>
      </c>
    </row>
    <row r="24" ht="12.75">
      <c r="A24" t="s">
        <v>2977</v>
      </c>
    </row>
    <row r="25" ht="12.75">
      <c r="A25" t="s">
        <v>2978</v>
      </c>
    </row>
    <row r="26" ht="12.75">
      <c r="A26" t="s">
        <v>3052</v>
      </c>
    </row>
    <row r="27" ht="12.75">
      <c r="A27" t="s">
        <v>2706</v>
      </c>
    </row>
    <row r="28" s="387" customFormat="1" ht="12.75">
      <c r="A28" s="386" t="s">
        <v>2707</v>
      </c>
    </row>
  </sheetData>
  <sheetProtection formatColumns="0" formatRows="0"/>
  <mergeCells count="11">
    <mergeCell ref="B2:H2"/>
    <mergeCell ref="B3:C3"/>
    <mergeCell ref="B4:H4"/>
    <mergeCell ref="B7:E7"/>
    <mergeCell ref="B8:E8"/>
    <mergeCell ref="A22:L22"/>
    <mergeCell ref="B12:D12"/>
    <mergeCell ref="B13:D13"/>
    <mergeCell ref="B10:F10"/>
    <mergeCell ref="B11:E11"/>
    <mergeCell ref="A17:I17"/>
  </mergeCells>
  <printOptions/>
  <pageMargins left="0.7" right="0.7"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3"/>
  <dimension ref="A1:BM122"/>
  <sheetViews>
    <sheetView tabSelected="1" zoomScale="75" zoomScaleNormal="75" zoomScalePageLayoutView="0" workbookViewId="0" topLeftCell="A7">
      <selection activeCell="F92" sqref="F92"/>
    </sheetView>
  </sheetViews>
  <sheetFormatPr defaultColWidth="9.00390625" defaultRowHeight="12.75"/>
  <cols>
    <col min="1" max="1" width="48.625" style="8" customWidth="1"/>
    <col min="2" max="2" width="14.375" style="8" customWidth="1"/>
    <col min="3" max="3" width="16.00390625" style="7" customWidth="1"/>
    <col min="4" max="4" width="15.375" style="7" customWidth="1"/>
    <col min="5" max="5" width="18.25390625" style="7" customWidth="1"/>
    <col min="6" max="6" width="14.00390625" style="146" bestFit="1" customWidth="1"/>
    <col min="7" max="7" width="14.00390625" style="146" customWidth="1"/>
    <col min="8" max="8" width="14.00390625" style="8" bestFit="1" customWidth="1"/>
    <col min="9" max="9" width="9.125" style="8" customWidth="1"/>
    <col min="10" max="10" width="12.00390625" style="8" customWidth="1"/>
    <col min="11" max="16384" width="9.125" style="8" customWidth="1"/>
  </cols>
  <sheetData>
    <row r="1" spans="2:5" ht="21.75" customHeight="1">
      <c r="B1" s="460" t="s">
        <v>7</v>
      </c>
      <c r="C1" s="460"/>
      <c r="D1" s="460"/>
      <c r="E1" s="460"/>
    </row>
    <row r="2" spans="2:5" ht="48" customHeight="1">
      <c r="B2" s="460"/>
      <c r="C2" s="460"/>
      <c r="D2" s="460"/>
      <c r="E2" s="460"/>
    </row>
    <row r="4" spans="1:13" s="6" customFormat="1" ht="3.75" customHeight="1">
      <c r="A4" s="94"/>
      <c r="B4" s="445"/>
      <c r="C4" s="445"/>
      <c r="D4" s="445"/>
      <c r="E4" s="445"/>
      <c r="F4" s="147"/>
      <c r="G4" s="465"/>
      <c r="H4" s="465"/>
      <c r="I4" s="465"/>
      <c r="J4" s="465"/>
      <c r="K4" s="23"/>
      <c r="L4" s="23"/>
      <c r="M4" s="23"/>
    </row>
    <row r="5" spans="1:13" s="6" customFormat="1" ht="15.75" customHeight="1">
      <c r="A5" s="95"/>
      <c r="B5" s="174"/>
      <c r="C5" s="446">
        <v>25910870</v>
      </c>
      <c r="D5" s="447"/>
      <c r="E5" s="174" t="s">
        <v>792</v>
      </c>
      <c r="F5" s="148"/>
      <c r="G5" s="149"/>
      <c r="H5" s="30"/>
      <c r="I5" s="30"/>
      <c r="J5" s="30"/>
      <c r="K5" s="3"/>
      <c r="L5" s="3"/>
      <c r="M5" s="3"/>
    </row>
    <row r="6" spans="1:13" s="6" customFormat="1" ht="12.75" customHeight="1">
      <c r="A6" s="94"/>
      <c r="B6" s="438" t="s">
        <v>310</v>
      </c>
      <c r="C6" s="438"/>
      <c r="D6" s="438"/>
      <c r="E6" s="438"/>
      <c r="F6" s="150"/>
      <c r="G6" s="148"/>
      <c r="H6" s="2"/>
      <c r="I6" s="5"/>
      <c r="J6" s="5"/>
      <c r="K6" s="5"/>
      <c r="L6" s="5"/>
      <c r="M6" s="5"/>
    </row>
    <row r="7" spans="1:13" s="6" customFormat="1" ht="12" customHeight="1">
      <c r="A7" s="94"/>
      <c r="B7" s="441" t="s">
        <v>422</v>
      </c>
      <c r="C7" s="441"/>
      <c r="D7" s="441"/>
      <c r="E7" s="441"/>
      <c r="F7" s="150"/>
      <c r="G7" s="148"/>
      <c r="H7" s="2"/>
      <c r="I7" s="5"/>
      <c r="J7" s="5"/>
      <c r="K7" s="5"/>
      <c r="L7" s="5"/>
      <c r="M7" s="5"/>
    </row>
    <row r="8" spans="1:13" s="6" customFormat="1" ht="34.5" customHeight="1">
      <c r="A8" s="97"/>
      <c r="B8" s="464" t="str">
        <f>Заполнить!$B$10</f>
        <v>Заступник  директора  департаменту освіти-начальник управління</v>
      </c>
      <c r="C8" s="464"/>
      <c r="D8" s="464"/>
      <c r="E8" s="464"/>
      <c r="F8" s="147"/>
      <c r="G8" s="151"/>
      <c r="H8" s="3"/>
      <c r="I8" s="23"/>
      <c r="J8" s="23"/>
      <c r="K8" s="23"/>
      <c r="L8" s="23"/>
      <c r="M8" s="23"/>
    </row>
    <row r="9" spans="1:13" s="60" customFormat="1" ht="12.75" customHeight="1">
      <c r="A9" s="98"/>
      <c r="B9" s="438" t="s">
        <v>1789</v>
      </c>
      <c r="C9" s="438"/>
      <c r="D9" s="438"/>
      <c r="E9" s="438"/>
      <c r="F9" s="152"/>
      <c r="G9" s="153"/>
      <c r="H9" s="65"/>
      <c r="I9" s="63"/>
      <c r="J9" s="63"/>
      <c r="K9" s="63"/>
      <c r="L9" s="63"/>
      <c r="M9" s="63"/>
    </row>
    <row r="10" spans="1:13" s="6" customFormat="1" ht="18.75" customHeight="1">
      <c r="A10" s="94"/>
      <c r="B10" s="99"/>
      <c r="C10" s="100"/>
      <c r="D10" s="439" t="str">
        <f>Заполнить!$B$11</f>
        <v>С.О. Михайленко</v>
      </c>
      <c r="E10" s="439"/>
      <c r="F10" s="147"/>
      <c r="G10" s="148"/>
      <c r="H10" s="2"/>
      <c r="I10" s="24"/>
      <c r="J10" s="5"/>
      <c r="K10" s="23"/>
      <c r="L10" s="23"/>
      <c r="M10" s="23"/>
    </row>
    <row r="11" spans="1:13" s="60" customFormat="1" ht="12.75" customHeight="1">
      <c r="A11" s="101"/>
      <c r="B11" s="438" t="s">
        <v>2562</v>
      </c>
      <c r="C11" s="438"/>
      <c r="D11" s="438" t="s">
        <v>1783</v>
      </c>
      <c r="E11" s="438"/>
      <c r="F11" s="154"/>
      <c r="G11" s="155"/>
      <c r="H11" s="61"/>
      <c r="I11" s="62"/>
      <c r="J11" s="63"/>
      <c r="K11" s="64"/>
      <c r="L11" s="64"/>
      <c r="M11" s="64"/>
    </row>
    <row r="12" spans="1:13" s="6" customFormat="1" ht="12.75" customHeight="1">
      <c r="A12" s="94"/>
      <c r="B12" s="463" t="s">
        <v>329</v>
      </c>
      <c r="C12" s="463"/>
      <c r="D12" s="102"/>
      <c r="E12" s="102"/>
      <c r="F12" s="147"/>
      <c r="G12" s="148"/>
      <c r="H12" s="2"/>
      <c r="I12" s="23"/>
      <c r="J12" s="23"/>
      <c r="K12" s="23"/>
      <c r="L12" s="23"/>
      <c r="M12" s="23"/>
    </row>
    <row r="13" spans="1:13" s="6" customFormat="1" ht="12.75" customHeight="1">
      <c r="A13" s="97"/>
      <c r="B13" s="438" t="s">
        <v>1124</v>
      </c>
      <c r="C13" s="438"/>
      <c r="D13" s="103"/>
      <c r="E13" s="102" t="s">
        <v>1764</v>
      </c>
      <c r="F13" s="150"/>
      <c r="G13" s="151"/>
      <c r="H13" s="3"/>
      <c r="I13" s="23"/>
      <c r="J13" s="5"/>
      <c r="K13" s="5"/>
      <c r="L13" s="5"/>
      <c r="M13" s="5"/>
    </row>
    <row r="14" spans="1:13" s="6" customFormat="1" ht="7.5" customHeight="1">
      <c r="A14" s="97"/>
      <c r="B14" s="104"/>
      <c r="C14" s="102"/>
      <c r="D14" s="102"/>
      <c r="E14" s="102"/>
      <c r="F14" s="150"/>
      <c r="G14" s="151"/>
      <c r="H14" s="3"/>
      <c r="I14" s="23"/>
      <c r="J14" s="5"/>
      <c r="K14" s="5"/>
      <c r="L14" s="5"/>
      <c r="M14" s="5"/>
    </row>
    <row r="15" spans="1:5" ht="23.25" customHeight="1">
      <c r="A15" s="462" t="s">
        <v>3150</v>
      </c>
      <c r="B15" s="462"/>
      <c r="C15" s="462"/>
      <c r="D15" s="462"/>
      <c r="E15" s="462"/>
    </row>
    <row r="16" spans="1:7" s="11" customFormat="1" ht="19.5" customHeight="1" hidden="1">
      <c r="A16" s="442" t="s">
        <v>1791</v>
      </c>
      <c r="B16" s="442"/>
      <c r="C16" s="442"/>
      <c r="D16" s="442"/>
      <c r="E16" s="442"/>
      <c r="F16" s="145"/>
      <c r="G16" s="145"/>
    </row>
    <row r="17" spans="1:10" s="11" customFormat="1" ht="12.75" customHeight="1" hidden="1">
      <c r="A17" s="466" t="s">
        <v>1766</v>
      </c>
      <c r="B17" s="466"/>
      <c r="C17" s="466"/>
      <c r="D17" s="466"/>
      <c r="E17" s="466"/>
      <c r="F17" s="475"/>
      <c r="G17" s="475"/>
      <c r="H17" s="475"/>
      <c r="I17" s="475"/>
      <c r="J17" s="475"/>
    </row>
    <row r="18" spans="1:7" s="11" customFormat="1" ht="20.25" customHeight="1">
      <c r="A18" s="476" t="str">
        <f>CONCATENATE(Заполнить!$B$3,"  ",Заполнить!$B$2)</f>
        <v>25154081  Кременчуцький ліцей № 4 " Кремінь" Кременчуцької міської ради Полтавської області</v>
      </c>
      <c r="B18" s="476"/>
      <c r="C18" s="476"/>
      <c r="D18" s="476"/>
      <c r="E18" s="476"/>
      <c r="F18" s="145"/>
      <c r="G18" s="145"/>
    </row>
    <row r="19" spans="1:10" s="11" customFormat="1" ht="12.75" customHeight="1">
      <c r="A19" s="477" t="s">
        <v>3060</v>
      </c>
      <c r="B19" s="477"/>
      <c r="C19" s="477"/>
      <c r="D19" s="477"/>
      <c r="E19" s="477"/>
      <c r="F19" s="475"/>
      <c r="G19" s="475"/>
      <c r="H19" s="475"/>
      <c r="I19" s="475"/>
      <c r="J19" s="475"/>
    </row>
    <row r="20" spans="1:10" s="11" customFormat="1" ht="17.25" customHeight="1">
      <c r="A20" s="476" t="str">
        <f>Заполнить!$B$4</f>
        <v>м.Кременчук Полтавської області</v>
      </c>
      <c r="B20" s="476"/>
      <c r="C20" s="476"/>
      <c r="D20" s="476"/>
      <c r="E20" s="476"/>
      <c r="F20" s="475"/>
      <c r="G20" s="475"/>
      <c r="H20" s="475"/>
      <c r="I20" s="475"/>
      <c r="J20" s="475"/>
    </row>
    <row r="21" spans="1:10" s="11" customFormat="1" ht="12.75" customHeight="1">
      <c r="A21" s="477" t="s">
        <v>1763</v>
      </c>
      <c r="B21" s="477"/>
      <c r="C21" s="477"/>
      <c r="D21" s="477"/>
      <c r="E21" s="477"/>
      <c r="F21" s="475"/>
      <c r="G21" s="475"/>
      <c r="H21" s="475"/>
      <c r="I21" s="475"/>
      <c r="J21" s="475"/>
    </row>
    <row r="22" spans="1:10" s="11" customFormat="1" ht="15.75" customHeight="1">
      <c r="A22" s="444" t="str">
        <f>CONCATENATE("Вид бюджету  ",IF(Заполнить!$B$5=1,"ДЕРЖАВНИЙ","МІСЦЕВИЙ"))</f>
        <v>Вид бюджету  МІСЦЕВИЙ</v>
      </c>
      <c r="B22" s="444"/>
      <c r="C22" s="444"/>
      <c r="D22" s="444"/>
      <c r="E22" s="444"/>
      <c r="F22" s="156"/>
      <c r="G22" s="157"/>
      <c r="H22" s="17"/>
      <c r="I22" s="17"/>
      <c r="J22" s="17"/>
    </row>
    <row r="23" spans="1:10" s="11" customFormat="1" ht="36" customHeight="1">
      <c r="A23" s="440" t="str">
        <f>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06  Орган* з питань освіти і науки</v>
      </c>
      <c r="B23" s="440"/>
      <c r="C23" s="440"/>
      <c r="D23" s="440"/>
      <c r="E23" s="440"/>
      <c r="F23" s="156"/>
      <c r="G23" s="157"/>
      <c r="H23" s="17"/>
      <c r="I23" s="17"/>
      <c r="J23" s="17"/>
    </row>
    <row r="24" spans="1:10" s="11" customFormat="1" ht="33.75" customHeight="1" hidden="1">
      <c r="A24" s="469" t="s">
        <v>23</v>
      </c>
      <c r="B24" s="469"/>
      <c r="C24" s="469"/>
      <c r="D24" s="469"/>
      <c r="E24" s="469"/>
      <c r="F24" s="156"/>
      <c r="G24" s="157"/>
      <c r="H24" s="17"/>
      <c r="I24" s="17"/>
      <c r="J24" s="17"/>
    </row>
    <row r="25" spans="1:7" s="22" customFormat="1" ht="78.75" customHeight="1">
      <c r="A25" s="457"/>
      <c r="B25" s="457"/>
      <c r="C25" s="457"/>
      <c r="D25" s="457"/>
      <c r="E25" s="457"/>
      <c r="F25" s="158"/>
      <c r="G25" s="156"/>
    </row>
    <row r="26" spans="1:7" s="22" customFormat="1" ht="15.75" customHeight="1">
      <c r="A26" s="133"/>
      <c r="B26" s="31"/>
      <c r="C26" s="49"/>
      <c r="D26" s="49"/>
      <c r="E26" s="49"/>
      <c r="F26" s="158"/>
      <c r="G26" s="156"/>
    </row>
    <row r="27" spans="1:9" ht="12.75" customHeight="1" thickBot="1">
      <c r="A27" s="32"/>
      <c r="B27" s="32"/>
      <c r="C27" s="32"/>
      <c r="D27" s="32"/>
      <c r="E27" s="32" t="s">
        <v>1121</v>
      </c>
      <c r="F27" s="159"/>
      <c r="G27" s="159"/>
      <c r="H27" s="7"/>
      <c r="I27" s="7"/>
    </row>
    <row r="28" spans="1:7" s="10" customFormat="1" ht="12.75" customHeight="1" thickTop="1">
      <c r="A28" s="470" t="s">
        <v>2563</v>
      </c>
      <c r="B28" s="472" t="s">
        <v>321</v>
      </c>
      <c r="C28" s="474" t="s">
        <v>311</v>
      </c>
      <c r="D28" s="474"/>
      <c r="E28" s="461" t="s">
        <v>312</v>
      </c>
      <c r="F28" s="160"/>
      <c r="G28" s="160"/>
    </row>
    <row r="29" spans="1:7" s="10" customFormat="1" ht="33" customHeight="1">
      <c r="A29" s="471"/>
      <c r="B29" s="473"/>
      <c r="C29" s="68" t="s">
        <v>303</v>
      </c>
      <c r="D29" s="68" t="s">
        <v>304</v>
      </c>
      <c r="E29" s="443"/>
      <c r="F29" s="160"/>
      <c r="G29" s="160"/>
    </row>
    <row r="30" spans="1:65" s="13" customFormat="1" ht="15" customHeight="1" thickBot="1">
      <c r="A30" s="239">
        <v>1</v>
      </c>
      <c r="B30" s="237">
        <v>2</v>
      </c>
      <c r="C30" s="237">
        <v>3</v>
      </c>
      <c r="D30" s="237">
        <v>4</v>
      </c>
      <c r="E30" s="240">
        <v>5</v>
      </c>
      <c r="F30" s="161"/>
      <c r="G30" s="161"/>
      <c r="H30" s="25"/>
      <c r="I30" s="25"/>
      <c r="J30" s="25"/>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1:10" s="11" customFormat="1" ht="16.5" thickBot="1" thickTop="1">
      <c r="A31" s="234" t="s">
        <v>313</v>
      </c>
      <c r="B31" s="235" t="s">
        <v>1765</v>
      </c>
      <c r="C31" s="236">
        <f>C50+C85</f>
        <v>20093969</v>
      </c>
      <c r="D31" s="236">
        <v>5816901</v>
      </c>
      <c r="E31" s="236">
        <v>25910870</v>
      </c>
      <c r="F31" s="162"/>
      <c r="G31" s="162"/>
      <c r="H31" s="20"/>
      <c r="I31" s="20"/>
      <c r="J31" s="20"/>
    </row>
    <row r="32" spans="1:7" s="11" customFormat="1" ht="13.5" customHeight="1" thickBot="1" thickTop="1">
      <c r="A32" s="241" t="s">
        <v>330</v>
      </c>
      <c r="B32" s="238" t="s">
        <v>1765</v>
      </c>
      <c r="C32" s="236">
        <f>C51+C86</f>
        <v>20093969</v>
      </c>
      <c r="D32" s="236">
        <v>5816901</v>
      </c>
      <c r="E32" s="236">
        <v>25910870</v>
      </c>
      <c r="F32" s="145"/>
      <c r="G32" s="145"/>
    </row>
    <row r="33" spans="1:7" s="11" customFormat="1" ht="27.75" customHeight="1" thickTop="1">
      <c r="A33" s="243" t="s">
        <v>314</v>
      </c>
      <c r="B33" s="33" t="s">
        <v>1765</v>
      </c>
      <c r="C33" s="51"/>
      <c r="D33" s="50"/>
      <c r="E33" s="244">
        <f>D33</f>
        <v>0</v>
      </c>
      <c r="F33" s="145"/>
      <c r="G33" s="145"/>
    </row>
    <row r="34" spans="1:7" s="11" customFormat="1" ht="32.25" customHeight="1">
      <c r="A34" s="245"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4" s="69">
        <v>250100</v>
      </c>
      <c r="C34" s="51" t="s">
        <v>307</v>
      </c>
      <c r="D34" s="70"/>
      <c r="E34" s="244">
        <f aca="true" t="shared" si="0" ref="E34:E49">D34</f>
        <v>0</v>
      </c>
      <c r="F34" s="145"/>
      <c r="G34" s="145"/>
    </row>
    <row r="35" spans="1:7" s="11" customFormat="1" ht="31.5" customHeight="1">
      <c r="A35" s="245" t="s">
        <v>2700</v>
      </c>
      <c r="B35" s="69">
        <v>25010100</v>
      </c>
      <c r="C35" s="51" t="s">
        <v>307</v>
      </c>
      <c r="D35" s="53">
        <v>818805</v>
      </c>
      <c r="E35" s="244">
        <f t="shared" si="0"/>
        <v>818805</v>
      </c>
      <c r="F35" s="145"/>
      <c r="G35" s="145"/>
    </row>
    <row r="36" spans="1:7" s="11" customFormat="1" ht="28.5" customHeight="1">
      <c r="A36" s="245" t="s">
        <v>2701</v>
      </c>
      <c r="B36" s="69">
        <v>25010200</v>
      </c>
      <c r="C36" s="51" t="s">
        <v>307</v>
      </c>
      <c r="D36" s="53"/>
      <c r="E36" s="244">
        <f t="shared" si="0"/>
        <v>0</v>
      </c>
      <c r="F36" s="145"/>
      <c r="G36" s="145"/>
    </row>
    <row r="37" spans="1:7" s="11" customFormat="1" ht="17.25" customHeight="1">
      <c r="A37" s="245" t="s">
        <v>2702</v>
      </c>
      <c r="B37" s="69">
        <v>25010300</v>
      </c>
      <c r="C37" s="51" t="s">
        <v>307</v>
      </c>
      <c r="D37" s="53">
        <v>24996</v>
      </c>
      <c r="E37" s="244">
        <f t="shared" si="0"/>
        <v>24996</v>
      </c>
      <c r="F37" s="145"/>
      <c r="G37" s="145"/>
    </row>
    <row r="38" spans="1:7" s="11" customFormat="1" ht="32.25" customHeight="1">
      <c r="A38" s="245" t="s">
        <v>2703</v>
      </c>
      <c r="B38" s="69">
        <v>25010400</v>
      </c>
      <c r="C38" s="51" t="s">
        <v>307</v>
      </c>
      <c r="D38" s="53">
        <v>2500</v>
      </c>
      <c r="E38" s="244">
        <f t="shared" si="0"/>
        <v>2500</v>
      </c>
      <c r="F38" s="145"/>
      <c r="G38" s="145"/>
    </row>
    <row r="39" spans="1:7" s="11" customFormat="1" ht="15">
      <c r="A39" s="243" t="s">
        <v>315</v>
      </c>
      <c r="B39" s="33"/>
      <c r="C39" s="51" t="s">
        <v>307</v>
      </c>
      <c r="D39" s="53">
        <v>0</v>
      </c>
      <c r="E39" s="244">
        <f t="shared" si="0"/>
        <v>0</v>
      </c>
      <c r="F39" s="145"/>
      <c r="G39" s="145"/>
    </row>
    <row r="40" spans="1:7" s="11" customFormat="1" ht="27" customHeight="1">
      <c r="A40" s="245" t="str">
        <f>CONCATENATE("-"," Інші джерела власних надходжень бюджетних установ")</f>
        <v>- Інші джерела власних надходжень бюджетних установ</v>
      </c>
      <c r="B40" s="33">
        <v>250200</v>
      </c>
      <c r="C40" s="51" t="s">
        <v>307</v>
      </c>
      <c r="D40" s="70">
        <f>SUM(D41:D43)</f>
        <v>0</v>
      </c>
      <c r="E40" s="244">
        <f t="shared" si="0"/>
        <v>0</v>
      </c>
      <c r="F40" s="145"/>
      <c r="G40" s="145"/>
    </row>
    <row r="41" spans="1:7" s="11" customFormat="1" ht="15">
      <c r="A41" s="245" t="s">
        <v>2704</v>
      </c>
      <c r="B41" s="33">
        <v>25020100</v>
      </c>
      <c r="C41" s="51" t="s">
        <v>307</v>
      </c>
      <c r="D41" s="53"/>
      <c r="E41" s="244">
        <f t="shared" si="0"/>
        <v>0</v>
      </c>
      <c r="F41" s="145"/>
      <c r="G41" s="145"/>
    </row>
    <row r="42" spans="1:7" s="11" customFormat="1" ht="33" customHeight="1">
      <c r="A42" s="245" t="s">
        <v>2705</v>
      </c>
      <c r="B42" s="69">
        <v>25020200</v>
      </c>
      <c r="C42" s="51" t="s">
        <v>307</v>
      </c>
      <c r="D42" s="53">
        <f>'Зведення СФ'!L20</f>
        <v>0</v>
      </c>
      <c r="E42" s="244">
        <f t="shared" si="0"/>
        <v>0</v>
      </c>
      <c r="F42" s="145"/>
      <c r="G42" s="145"/>
    </row>
    <row r="43" spans="1:7" s="11" customFormat="1" ht="51" customHeight="1">
      <c r="A43" s="246" t="s">
        <v>427</v>
      </c>
      <c r="B43" s="69">
        <v>25020300</v>
      </c>
      <c r="C43" s="51" t="s">
        <v>307</v>
      </c>
      <c r="D43" s="53"/>
      <c r="E43" s="244">
        <v>0</v>
      </c>
      <c r="F43" s="145"/>
      <c r="G43" s="145"/>
    </row>
    <row r="44" spans="1:7" s="11" customFormat="1" ht="15">
      <c r="A44" s="243" t="s">
        <v>315</v>
      </c>
      <c r="B44" s="33"/>
      <c r="C44" s="51" t="s">
        <v>307</v>
      </c>
      <c r="D44" s="53">
        <v>0</v>
      </c>
      <c r="E44" s="244">
        <f t="shared" si="0"/>
        <v>0</v>
      </c>
      <c r="F44" s="145"/>
      <c r="G44" s="145"/>
    </row>
    <row r="45" spans="1:7" s="11" customFormat="1" ht="15">
      <c r="A45" s="245" t="s">
        <v>316</v>
      </c>
      <c r="B45" s="33"/>
      <c r="C45" s="51" t="s">
        <v>307</v>
      </c>
      <c r="D45" s="53">
        <v>0</v>
      </c>
      <c r="E45" s="244">
        <f t="shared" si="0"/>
        <v>0</v>
      </c>
      <c r="F45" s="145"/>
      <c r="G45" s="145"/>
    </row>
    <row r="46" spans="1:7" s="11" customFormat="1" ht="31.5" customHeight="1">
      <c r="A46" s="245" t="s">
        <v>323</v>
      </c>
      <c r="B46" s="33">
        <v>18050400</v>
      </c>
      <c r="C46" s="51" t="s">
        <v>307</v>
      </c>
      <c r="D46" s="53"/>
      <c r="E46" s="244">
        <f t="shared" si="0"/>
        <v>0</v>
      </c>
      <c r="F46" s="145"/>
      <c r="G46" s="145"/>
    </row>
    <row r="47" spans="1:7" s="11" customFormat="1" ht="24" customHeight="1">
      <c r="A47" s="245" t="s">
        <v>1092</v>
      </c>
      <c r="B47" s="33"/>
      <c r="C47" s="51" t="s">
        <v>307</v>
      </c>
      <c r="D47" s="53"/>
      <c r="E47" s="244"/>
      <c r="F47" s="145"/>
      <c r="G47" s="145"/>
    </row>
    <row r="48" spans="1:7" s="11" customFormat="1" ht="44.25" customHeight="1">
      <c r="A48" s="247" t="s">
        <v>1685</v>
      </c>
      <c r="B48" s="33">
        <v>602400</v>
      </c>
      <c r="C48" s="51"/>
      <c r="D48" s="53">
        <v>4970600</v>
      </c>
      <c r="E48" s="244">
        <f>D48</f>
        <v>4970600</v>
      </c>
      <c r="F48" s="145"/>
      <c r="G48" s="145"/>
    </row>
    <row r="49" spans="1:7" s="11" customFormat="1" ht="45.75" thickBot="1">
      <c r="A49" s="273" t="s">
        <v>3059</v>
      </c>
      <c r="B49" s="274"/>
      <c r="C49" s="275" t="s">
        <v>307</v>
      </c>
      <c r="D49" s="276">
        <v>0</v>
      </c>
      <c r="E49" s="277">
        <f t="shared" si="0"/>
        <v>0</v>
      </c>
      <c r="F49" s="145"/>
      <c r="G49" s="145"/>
    </row>
    <row r="50" spans="1:7" s="11" customFormat="1" ht="18.75" customHeight="1" thickBot="1" thickTop="1">
      <c r="A50" s="234" t="s">
        <v>317</v>
      </c>
      <c r="B50" s="235" t="s">
        <v>1765</v>
      </c>
      <c r="C50" s="236">
        <v>20093969</v>
      </c>
      <c r="D50" s="236">
        <v>5816901</v>
      </c>
      <c r="E50" s="236">
        <v>25910870</v>
      </c>
      <c r="F50" s="145"/>
      <c r="G50" s="145"/>
    </row>
    <row r="51" spans="1:8" s="11" customFormat="1" ht="17.25" customHeight="1" thickBot="1" thickTop="1">
      <c r="A51" s="248" t="s">
        <v>1784</v>
      </c>
      <c r="B51" s="233">
        <v>2000</v>
      </c>
      <c r="C51" s="236">
        <f>C52+C55+C56+C72+C84</f>
        <v>20093969</v>
      </c>
      <c r="D51" s="236">
        <f>D52+D55+D56+D72+D84</f>
        <v>846301</v>
      </c>
      <c r="E51" s="236">
        <v>20937770</v>
      </c>
      <c r="F51" s="145"/>
      <c r="G51" s="145"/>
      <c r="H51" s="145"/>
    </row>
    <row r="52" spans="1:7" s="181" customFormat="1" ht="15">
      <c r="A52" s="250" t="s">
        <v>500</v>
      </c>
      <c r="B52" s="178">
        <v>2110</v>
      </c>
      <c r="C52" s="197">
        <v>13789114</v>
      </c>
      <c r="D52" s="197">
        <v>50000</v>
      </c>
      <c r="E52" s="251">
        <f aca="true" t="shared" si="1" ref="E52:E75">SUM(C52:D52)</f>
        <v>13839114</v>
      </c>
      <c r="F52" s="180"/>
      <c r="G52" s="180"/>
    </row>
    <row r="53" spans="1:7" s="11" customFormat="1" ht="15">
      <c r="A53" s="252" t="s">
        <v>3061</v>
      </c>
      <c r="B53" s="33">
        <v>2111</v>
      </c>
      <c r="C53" s="53">
        <v>13789114</v>
      </c>
      <c r="D53" s="53">
        <v>50000</v>
      </c>
      <c r="E53" s="251">
        <f t="shared" si="1"/>
        <v>13839114</v>
      </c>
      <c r="F53" s="145"/>
      <c r="G53" s="145"/>
    </row>
    <row r="54" spans="1:7" s="14" customFormat="1" ht="15">
      <c r="A54" s="252" t="s">
        <v>501</v>
      </c>
      <c r="B54" s="33">
        <v>2112</v>
      </c>
      <c r="C54" s="56"/>
      <c r="D54" s="56"/>
      <c r="E54" s="253">
        <f t="shared" si="1"/>
        <v>0</v>
      </c>
      <c r="F54" s="163"/>
      <c r="G54" s="163"/>
    </row>
    <row r="55" spans="1:7" s="181" customFormat="1" ht="17.25" customHeight="1">
      <c r="A55" s="250" t="s">
        <v>499</v>
      </c>
      <c r="B55" s="178">
        <v>2120</v>
      </c>
      <c r="C55" s="185">
        <v>3033603</v>
      </c>
      <c r="D55" s="185">
        <v>11000</v>
      </c>
      <c r="E55" s="251">
        <f t="shared" si="1"/>
        <v>3044603</v>
      </c>
      <c r="F55" s="180"/>
      <c r="G55" s="180"/>
    </row>
    <row r="56" spans="1:7" s="184" customFormat="1" ht="14.25">
      <c r="A56" s="254" t="s">
        <v>502</v>
      </c>
      <c r="B56" s="47">
        <v>2200</v>
      </c>
      <c r="C56" s="50">
        <f>SUM(C57:C63)+C70</f>
        <v>3258052</v>
      </c>
      <c r="D56" s="50">
        <f>SUM(D57:D63)+D70</f>
        <v>781461</v>
      </c>
      <c r="E56" s="50">
        <f>SUM(E57:E63)+E70</f>
        <v>4039513</v>
      </c>
      <c r="F56" s="183"/>
      <c r="G56" s="183"/>
    </row>
    <row r="57" spans="1:7" s="11" customFormat="1" ht="26.25" customHeight="1">
      <c r="A57" s="243" t="s">
        <v>503</v>
      </c>
      <c r="B57" s="33">
        <v>2210</v>
      </c>
      <c r="C57" s="53">
        <v>652879</v>
      </c>
      <c r="D57" s="53">
        <v>71579</v>
      </c>
      <c r="E57" s="253">
        <f t="shared" si="1"/>
        <v>724458</v>
      </c>
      <c r="F57" s="145"/>
      <c r="G57" s="145"/>
    </row>
    <row r="58" spans="1:7" s="11" customFormat="1" ht="15">
      <c r="A58" s="243" t="s">
        <v>3062</v>
      </c>
      <c r="B58" s="33">
        <v>2220</v>
      </c>
      <c r="C58" s="53">
        <v>10000</v>
      </c>
      <c r="D58" s="53"/>
      <c r="E58" s="253">
        <f t="shared" si="1"/>
        <v>10000</v>
      </c>
      <c r="F58" s="145"/>
      <c r="G58" s="145"/>
    </row>
    <row r="59" spans="1:7" s="11" customFormat="1" ht="15">
      <c r="A59" s="243" t="s">
        <v>3063</v>
      </c>
      <c r="B59" s="33">
        <v>2230</v>
      </c>
      <c r="C59" s="53">
        <v>657935</v>
      </c>
      <c r="D59" s="53">
        <v>655044</v>
      </c>
      <c r="E59" s="253">
        <f t="shared" si="1"/>
        <v>1312979</v>
      </c>
      <c r="F59" s="145"/>
      <c r="G59" s="145"/>
    </row>
    <row r="60" spans="1:7" s="11" customFormat="1" ht="15">
      <c r="A60" s="243" t="s">
        <v>3064</v>
      </c>
      <c r="B60" s="33">
        <v>2240</v>
      </c>
      <c r="C60" s="53">
        <v>199300</v>
      </c>
      <c r="D60" s="53">
        <v>40000</v>
      </c>
      <c r="E60" s="253">
        <f t="shared" si="1"/>
        <v>239300</v>
      </c>
      <c r="F60" s="145"/>
      <c r="G60" s="145"/>
    </row>
    <row r="61" spans="1:7" s="177" customFormat="1" ht="15">
      <c r="A61" s="247" t="s">
        <v>513</v>
      </c>
      <c r="B61" s="175">
        <v>2250</v>
      </c>
      <c r="C61" s="56">
        <v>79910</v>
      </c>
      <c r="D61" s="53"/>
      <c r="E61" s="255">
        <f t="shared" si="1"/>
        <v>79910</v>
      </c>
      <c r="F61" s="176"/>
      <c r="G61" s="176"/>
    </row>
    <row r="62" spans="1:7" s="177" customFormat="1" ht="15">
      <c r="A62" s="256" t="s">
        <v>514</v>
      </c>
      <c r="B62" s="175">
        <v>2260</v>
      </c>
      <c r="C62" s="56">
        <f>'план без5000'!O37</f>
        <v>0</v>
      </c>
      <c r="D62" s="53">
        <f>'Зведення СФ'!C35</f>
        <v>0</v>
      </c>
      <c r="E62" s="255">
        <f t="shared" si="1"/>
        <v>0</v>
      </c>
      <c r="F62" s="176"/>
      <c r="G62" s="176"/>
    </row>
    <row r="63" spans="1:7" s="184" customFormat="1" ht="15">
      <c r="A63" s="250" t="s">
        <v>2565</v>
      </c>
      <c r="B63" s="178">
        <v>2270</v>
      </c>
      <c r="C63" s="179">
        <f>SUM(C64:C69)</f>
        <v>1658028</v>
      </c>
      <c r="D63" s="179">
        <f>SUM(D64:D69)</f>
        <v>14838</v>
      </c>
      <c r="E63" s="251">
        <f t="shared" si="1"/>
        <v>1672866</v>
      </c>
      <c r="F63" s="183"/>
      <c r="G63" s="183"/>
    </row>
    <row r="64" spans="1:7" s="11" customFormat="1" ht="15">
      <c r="A64" s="243" t="s">
        <v>3065</v>
      </c>
      <c r="B64" s="33">
        <v>2271</v>
      </c>
      <c r="C64" s="53">
        <v>1418972</v>
      </c>
      <c r="D64" s="53">
        <v>4038</v>
      </c>
      <c r="E64" s="253">
        <f t="shared" si="1"/>
        <v>1423010</v>
      </c>
      <c r="F64" s="145"/>
      <c r="G64" s="145"/>
    </row>
    <row r="65" spans="1:7" s="11" customFormat="1" ht="15">
      <c r="A65" s="243" t="s">
        <v>3066</v>
      </c>
      <c r="B65" s="33">
        <v>2272</v>
      </c>
      <c r="C65" s="53">
        <v>43500</v>
      </c>
      <c r="D65" s="53">
        <v>7200</v>
      </c>
      <c r="E65" s="253">
        <f t="shared" si="1"/>
        <v>50700</v>
      </c>
      <c r="F65" s="145"/>
      <c r="G65" s="145"/>
    </row>
    <row r="66" spans="1:7" s="11" customFormat="1" ht="15">
      <c r="A66" s="243" t="s">
        <v>3067</v>
      </c>
      <c r="B66" s="33">
        <v>2273</v>
      </c>
      <c r="C66" s="53">
        <v>195556</v>
      </c>
      <c r="D66" s="53">
        <v>3600</v>
      </c>
      <c r="E66" s="253">
        <f t="shared" si="1"/>
        <v>199156</v>
      </c>
      <c r="F66" s="145"/>
      <c r="G66" s="145"/>
    </row>
    <row r="67" spans="1:7" s="11" customFormat="1" ht="15">
      <c r="A67" s="243" t="s">
        <v>1048</v>
      </c>
      <c r="B67" s="33">
        <v>2274</v>
      </c>
      <c r="C67" s="53"/>
      <c r="D67" s="53"/>
      <c r="E67" s="253">
        <f t="shared" si="1"/>
        <v>0</v>
      </c>
      <c r="F67" s="145"/>
      <c r="G67" s="145"/>
    </row>
    <row r="68" spans="1:7" s="11" customFormat="1" ht="15">
      <c r="A68" s="243" t="s">
        <v>1049</v>
      </c>
      <c r="B68" s="33">
        <v>2275</v>
      </c>
      <c r="C68" s="56">
        <v>0</v>
      </c>
      <c r="D68" s="53">
        <f>'Зведення СФ'!C40</f>
        <v>0</v>
      </c>
      <c r="E68" s="253">
        <f t="shared" si="1"/>
        <v>0</v>
      </c>
      <c r="F68" s="145"/>
      <c r="G68" s="145"/>
    </row>
    <row r="69" spans="1:7" s="12" customFormat="1" ht="15">
      <c r="A69" s="243" t="s">
        <v>3018</v>
      </c>
      <c r="B69" s="33">
        <v>2276</v>
      </c>
      <c r="C69" s="56">
        <v>0</v>
      </c>
      <c r="D69" s="53">
        <f>'Зведення СФ'!C41</f>
        <v>0</v>
      </c>
      <c r="E69" s="253">
        <f t="shared" si="1"/>
        <v>0</v>
      </c>
      <c r="F69" s="164"/>
      <c r="G69" s="164"/>
    </row>
    <row r="70" spans="1:7" s="192" customFormat="1" ht="28.5" customHeight="1">
      <c r="A70" s="257" t="s">
        <v>3019</v>
      </c>
      <c r="B70" s="200">
        <v>2280</v>
      </c>
      <c r="C70" s="201"/>
      <c r="D70" s="201">
        <f>SUM(D71:D72)</f>
        <v>0</v>
      </c>
      <c r="E70" s="258">
        <f t="shared" si="1"/>
        <v>0</v>
      </c>
      <c r="F70" s="191"/>
      <c r="G70" s="191"/>
    </row>
    <row r="71" spans="1:7" s="12" customFormat="1" ht="39" customHeight="1">
      <c r="A71" s="243" t="s">
        <v>1050</v>
      </c>
      <c r="B71" s="33">
        <v>2281</v>
      </c>
      <c r="C71" s="56">
        <v>0</v>
      </c>
      <c r="D71" s="56">
        <f>'Зведення СФ'!C43</f>
        <v>0</v>
      </c>
      <c r="E71" s="253">
        <f t="shared" si="1"/>
        <v>0</v>
      </c>
      <c r="F71" s="164"/>
      <c r="G71" s="164"/>
    </row>
    <row r="72" spans="1:7" s="14" customFormat="1" ht="36.75" customHeight="1">
      <c r="A72" s="243" t="s">
        <v>318</v>
      </c>
      <c r="B72" s="33">
        <v>2282</v>
      </c>
      <c r="C72" s="56">
        <v>5600</v>
      </c>
      <c r="D72" s="56">
        <f>'Зведення СФ'!C44</f>
        <v>0</v>
      </c>
      <c r="E72" s="253">
        <f t="shared" si="1"/>
        <v>5600</v>
      </c>
      <c r="F72" s="163"/>
      <c r="G72" s="163"/>
    </row>
    <row r="73" spans="1:7" s="14" customFormat="1" ht="14.25">
      <c r="A73" s="259" t="s">
        <v>504</v>
      </c>
      <c r="B73" s="34">
        <v>2400</v>
      </c>
      <c r="C73" s="54">
        <f>SUM(C74:C75)</f>
        <v>0</v>
      </c>
      <c r="D73" s="54">
        <f>SUM(D74:D75)</f>
        <v>0</v>
      </c>
      <c r="E73" s="260">
        <f>SUM(E74:E75)</f>
        <v>0</v>
      </c>
      <c r="F73" s="163"/>
      <c r="G73" s="163"/>
    </row>
    <row r="74" spans="1:7" s="177" customFormat="1" ht="15">
      <c r="A74" s="247" t="s">
        <v>505</v>
      </c>
      <c r="B74" s="175">
        <v>2410</v>
      </c>
      <c r="C74" s="56">
        <v>0</v>
      </c>
      <c r="D74" s="56">
        <v>0</v>
      </c>
      <c r="E74" s="253">
        <f t="shared" si="1"/>
        <v>0</v>
      </c>
      <c r="F74" s="176"/>
      <c r="G74" s="176"/>
    </row>
    <row r="75" spans="1:7" s="177" customFormat="1" ht="15">
      <c r="A75" s="247" t="s">
        <v>506</v>
      </c>
      <c r="B75" s="175">
        <v>2420</v>
      </c>
      <c r="C75" s="56">
        <v>0</v>
      </c>
      <c r="D75" s="56">
        <v>0</v>
      </c>
      <c r="E75" s="253">
        <f t="shared" si="1"/>
        <v>0</v>
      </c>
      <c r="F75" s="176"/>
      <c r="G75" s="176"/>
    </row>
    <row r="76" spans="1:7" s="12" customFormat="1" ht="16.5" customHeight="1">
      <c r="A76" s="259" t="s">
        <v>507</v>
      </c>
      <c r="B76" s="34">
        <v>2600</v>
      </c>
      <c r="C76" s="50">
        <f>SUM(C77:C79)</f>
        <v>0</v>
      </c>
      <c r="D76" s="50">
        <f>SUM(D77:D79)</f>
        <v>0</v>
      </c>
      <c r="E76" s="244">
        <f>SUM(C76:D76)</f>
        <v>0</v>
      </c>
      <c r="F76" s="164"/>
      <c r="G76" s="164"/>
    </row>
    <row r="77" spans="1:7" s="177" customFormat="1" ht="14.25" customHeight="1">
      <c r="A77" s="256" t="s">
        <v>305</v>
      </c>
      <c r="B77" s="175">
        <v>2610</v>
      </c>
      <c r="C77" s="56">
        <v>0</v>
      </c>
      <c r="D77" s="56">
        <f>SUM(D78:D80)</f>
        <v>0</v>
      </c>
      <c r="E77" s="255">
        <f aca="true" t="shared" si="2" ref="E77:E110">SUM(C77:D77)</f>
        <v>0</v>
      </c>
      <c r="F77" s="176"/>
      <c r="G77" s="176"/>
    </row>
    <row r="78" spans="1:7" s="177" customFormat="1" ht="15">
      <c r="A78" s="261" t="s">
        <v>508</v>
      </c>
      <c r="B78" s="175">
        <v>2620</v>
      </c>
      <c r="C78" s="56">
        <v>0</v>
      </c>
      <c r="D78" s="56">
        <f>SUM(D80:D81)</f>
        <v>0</v>
      </c>
      <c r="E78" s="255">
        <f t="shared" si="2"/>
        <v>0</v>
      </c>
      <c r="F78" s="176"/>
      <c r="G78" s="176"/>
    </row>
    <row r="79" spans="1:7" s="177" customFormat="1" ht="25.5">
      <c r="A79" s="261" t="s">
        <v>509</v>
      </c>
      <c r="B79" s="175">
        <v>2630</v>
      </c>
      <c r="C79" s="56">
        <v>0</v>
      </c>
      <c r="D79" s="56">
        <v>0</v>
      </c>
      <c r="E79" s="255">
        <f t="shared" si="2"/>
        <v>0</v>
      </c>
      <c r="F79" s="176"/>
      <c r="G79" s="176"/>
    </row>
    <row r="80" spans="1:7" s="184" customFormat="1" ht="14.25">
      <c r="A80" s="262" t="s">
        <v>510</v>
      </c>
      <c r="B80" s="47">
        <v>2700</v>
      </c>
      <c r="C80" s="50">
        <f>SUM(C81:C83)</f>
        <v>0</v>
      </c>
      <c r="D80" s="50">
        <f>SUM(D81:D83)</f>
        <v>0</v>
      </c>
      <c r="E80" s="244">
        <f t="shared" si="2"/>
        <v>0</v>
      </c>
      <c r="F80" s="183"/>
      <c r="G80" s="183"/>
    </row>
    <row r="81" spans="1:7" s="11" customFormat="1" ht="15">
      <c r="A81" s="243" t="s">
        <v>1051</v>
      </c>
      <c r="B81" s="33">
        <v>2710</v>
      </c>
      <c r="C81" s="56">
        <v>0</v>
      </c>
      <c r="D81" s="56">
        <v>0</v>
      </c>
      <c r="E81" s="253">
        <f t="shared" si="2"/>
        <v>0</v>
      </c>
      <c r="F81" s="145"/>
      <c r="G81" s="145"/>
    </row>
    <row r="82" spans="1:7" s="11" customFormat="1" ht="15" customHeight="1">
      <c r="A82" s="243" t="s">
        <v>1052</v>
      </c>
      <c r="B82" s="33">
        <v>2720</v>
      </c>
      <c r="C82" s="56">
        <v>0</v>
      </c>
      <c r="D82" s="56">
        <v>0</v>
      </c>
      <c r="E82" s="253">
        <f t="shared" si="2"/>
        <v>0</v>
      </c>
      <c r="F82" s="145"/>
      <c r="G82" s="145"/>
    </row>
    <row r="83" spans="1:7" s="12" customFormat="1" ht="15">
      <c r="A83" s="243" t="s">
        <v>511</v>
      </c>
      <c r="B83" s="33">
        <v>2730</v>
      </c>
      <c r="C83" s="56">
        <f>'план без5000'!O45</f>
        <v>0</v>
      </c>
      <c r="D83" s="56">
        <v>0</v>
      </c>
      <c r="E83" s="253">
        <f t="shared" si="2"/>
        <v>0</v>
      </c>
      <c r="F83" s="164"/>
      <c r="G83" s="164"/>
    </row>
    <row r="84" spans="1:7" s="181" customFormat="1" ht="15.75" thickBot="1">
      <c r="A84" s="262" t="s">
        <v>1770</v>
      </c>
      <c r="B84" s="47">
        <v>2800</v>
      </c>
      <c r="C84" s="182">
        <v>7600</v>
      </c>
      <c r="D84" s="182">
        <v>3840</v>
      </c>
      <c r="E84" s="244">
        <f t="shared" si="2"/>
        <v>11440</v>
      </c>
      <c r="F84" s="180"/>
      <c r="G84" s="180"/>
    </row>
    <row r="85" spans="1:7" s="195" customFormat="1" ht="15" thickBot="1">
      <c r="A85" s="263" t="s">
        <v>1785</v>
      </c>
      <c r="B85" s="198">
        <v>3000</v>
      </c>
      <c r="C85" s="199">
        <f>C86+C100</f>
        <v>0</v>
      </c>
      <c r="D85" s="199">
        <v>4970600</v>
      </c>
      <c r="E85" s="264">
        <f t="shared" si="2"/>
        <v>4970600</v>
      </c>
      <c r="F85" s="194"/>
      <c r="G85" s="194"/>
    </row>
    <row r="86" spans="1:7" s="181" customFormat="1" ht="15.75" customHeight="1">
      <c r="A86" s="249" t="s">
        <v>2566</v>
      </c>
      <c r="B86" s="196">
        <v>3100</v>
      </c>
      <c r="C86" s="197">
        <f>C87+C88+C91+C94+C98+C99</f>
        <v>0</v>
      </c>
      <c r="D86" s="197"/>
      <c r="E86" s="242">
        <f t="shared" si="2"/>
        <v>0</v>
      </c>
      <c r="F86" s="180"/>
      <c r="G86" s="180"/>
    </row>
    <row r="87" spans="1:7" s="181" customFormat="1" ht="27">
      <c r="A87" s="265" t="s">
        <v>1768</v>
      </c>
      <c r="B87" s="178">
        <v>3110</v>
      </c>
      <c r="C87" s="185">
        <f>'план без5000'!O48</f>
        <v>0</v>
      </c>
      <c r="D87" s="185"/>
      <c r="E87" s="251">
        <f t="shared" si="2"/>
        <v>0</v>
      </c>
      <c r="F87" s="180"/>
      <c r="G87" s="180"/>
    </row>
    <row r="88" spans="1:7" s="181" customFormat="1" ht="15">
      <c r="A88" s="250" t="s">
        <v>302</v>
      </c>
      <c r="B88" s="178">
        <v>3120</v>
      </c>
      <c r="C88" s="179">
        <f>SUM(C89:C90)</f>
        <v>0</v>
      </c>
      <c r="D88" s="179">
        <f>SUM(D89:D90)</f>
        <v>0</v>
      </c>
      <c r="E88" s="251">
        <f t="shared" si="2"/>
        <v>0</v>
      </c>
      <c r="F88" s="180"/>
      <c r="G88" s="180"/>
    </row>
    <row r="89" spans="1:7" s="11" customFormat="1" ht="21" customHeight="1">
      <c r="A89" s="243" t="s">
        <v>2826</v>
      </c>
      <c r="B89" s="33">
        <v>3121</v>
      </c>
      <c r="C89" s="53">
        <v>0</v>
      </c>
      <c r="D89" s="53">
        <v>0</v>
      </c>
      <c r="E89" s="253">
        <f t="shared" si="2"/>
        <v>0</v>
      </c>
      <c r="F89" s="145"/>
      <c r="G89" s="145"/>
    </row>
    <row r="90" spans="1:7" s="12" customFormat="1" ht="23.25" customHeight="1">
      <c r="A90" s="243" t="s">
        <v>2827</v>
      </c>
      <c r="B90" s="33">
        <v>3122</v>
      </c>
      <c r="C90" s="55">
        <v>0</v>
      </c>
      <c r="D90" s="55">
        <v>0</v>
      </c>
      <c r="E90" s="253">
        <f t="shared" si="2"/>
        <v>0</v>
      </c>
      <c r="F90" s="164"/>
      <c r="G90" s="164"/>
    </row>
    <row r="91" spans="1:7" s="181" customFormat="1" ht="15">
      <c r="A91" s="250" t="s">
        <v>319</v>
      </c>
      <c r="B91" s="178">
        <v>3130</v>
      </c>
      <c r="C91" s="179">
        <f>SUM(C92:C93)</f>
        <v>0</v>
      </c>
      <c r="D91" s="179">
        <v>2620600</v>
      </c>
      <c r="E91" s="251">
        <f t="shared" si="2"/>
        <v>2620600</v>
      </c>
      <c r="F91" s="180"/>
      <c r="G91" s="180"/>
    </row>
    <row r="92" spans="1:7" s="11" customFormat="1" ht="30">
      <c r="A92" s="243" t="s">
        <v>2828</v>
      </c>
      <c r="B92" s="33">
        <v>3131</v>
      </c>
      <c r="C92" s="53">
        <v>0</v>
      </c>
      <c r="D92" s="53"/>
      <c r="E92" s="253">
        <f t="shared" si="2"/>
        <v>0</v>
      </c>
      <c r="F92" s="145"/>
      <c r="G92" s="145"/>
    </row>
    <row r="93" spans="1:7" s="11" customFormat="1" ht="16.5" customHeight="1">
      <c r="A93" s="252" t="s">
        <v>1053</v>
      </c>
      <c r="B93" s="33">
        <v>3132</v>
      </c>
      <c r="C93" s="53">
        <f>'план без5000'!O50</f>
        <v>0</v>
      </c>
      <c r="D93" s="53">
        <v>2620600</v>
      </c>
      <c r="E93" s="253">
        <f t="shared" si="2"/>
        <v>2620600</v>
      </c>
      <c r="F93" s="145"/>
      <c r="G93" s="145"/>
    </row>
    <row r="94" spans="1:7" s="181" customFormat="1" ht="16.5" customHeight="1">
      <c r="A94" s="250" t="s">
        <v>320</v>
      </c>
      <c r="B94" s="178">
        <v>3140</v>
      </c>
      <c r="C94" s="179">
        <f>SUM(C95:C97)</f>
        <v>0</v>
      </c>
      <c r="D94" s="179">
        <f>SUM(D95:D97)</f>
        <v>2350000</v>
      </c>
      <c r="E94" s="251">
        <f t="shared" si="2"/>
        <v>2350000</v>
      </c>
      <c r="F94" s="180"/>
      <c r="G94" s="180"/>
    </row>
    <row r="95" spans="1:7" s="11" customFormat="1" ht="16.5" customHeight="1">
      <c r="A95" s="252" t="s">
        <v>2829</v>
      </c>
      <c r="B95" s="33">
        <v>3141</v>
      </c>
      <c r="C95" s="53">
        <v>0</v>
      </c>
      <c r="D95" s="53">
        <v>0</v>
      </c>
      <c r="E95" s="253">
        <f t="shared" si="2"/>
        <v>0</v>
      </c>
      <c r="F95" s="145"/>
      <c r="G95" s="145"/>
    </row>
    <row r="96" spans="1:7" s="11" customFormat="1" ht="30">
      <c r="A96" s="252" t="s">
        <v>2830</v>
      </c>
      <c r="B96" s="33">
        <v>3142</v>
      </c>
      <c r="C96" s="53">
        <v>0</v>
      </c>
      <c r="D96" s="53">
        <v>2350000</v>
      </c>
      <c r="E96" s="253">
        <f t="shared" si="2"/>
        <v>2350000</v>
      </c>
      <c r="F96" s="145"/>
      <c r="G96" s="145"/>
    </row>
    <row r="97" spans="1:7" s="15" customFormat="1" ht="26.25" customHeight="1">
      <c r="A97" s="252" t="s">
        <v>704</v>
      </c>
      <c r="B97" s="33">
        <v>3143</v>
      </c>
      <c r="C97" s="53">
        <v>0</v>
      </c>
      <c r="D97" s="53">
        <v>0</v>
      </c>
      <c r="E97" s="253">
        <f t="shared" si="2"/>
        <v>0</v>
      </c>
      <c r="F97" s="165"/>
      <c r="G97" s="165"/>
    </row>
    <row r="98" spans="1:7" s="189" customFormat="1" ht="15">
      <c r="A98" s="250" t="s">
        <v>1769</v>
      </c>
      <c r="B98" s="178">
        <v>3150</v>
      </c>
      <c r="C98" s="185">
        <v>0</v>
      </c>
      <c r="D98" s="185">
        <v>0</v>
      </c>
      <c r="E98" s="251">
        <f t="shared" si="2"/>
        <v>0</v>
      </c>
      <c r="F98" s="188"/>
      <c r="G98" s="188"/>
    </row>
    <row r="99" spans="1:7" s="189" customFormat="1" ht="15">
      <c r="A99" s="250" t="s">
        <v>2567</v>
      </c>
      <c r="B99" s="178">
        <v>3160</v>
      </c>
      <c r="C99" s="185">
        <v>0</v>
      </c>
      <c r="D99" s="185">
        <v>0</v>
      </c>
      <c r="E99" s="251">
        <f t="shared" si="2"/>
        <v>0</v>
      </c>
      <c r="F99" s="188"/>
      <c r="G99" s="188"/>
    </row>
    <row r="100" spans="1:7" s="192" customFormat="1" ht="16.5" customHeight="1">
      <c r="A100" s="266" t="s">
        <v>2568</v>
      </c>
      <c r="B100" s="193">
        <v>3200</v>
      </c>
      <c r="C100" s="190">
        <f>SUM(C101:C110)</f>
        <v>0</v>
      </c>
      <c r="D100" s="190">
        <f>SUM(D101:D110)</f>
        <v>0</v>
      </c>
      <c r="E100" s="267">
        <f t="shared" si="2"/>
        <v>0</v>
      </c>
      <c r="F100" s="191"/>
      <c r="G100" s="191"/>
    </row>
    <row r="101" spans="1:7" s="181" customFormat="1" ht="16.5" customHeight="1">
      <c r="A101" s="265" t="s">
        <v>1786</v>
      </c>
      <c r="B101" s="178">
        <v>3210</v>
      </c>
      <c r="C101" s="185">
        <v>0</v>
      </c>
      <c r="D101" s="185">
        <v>0</v>
      </c>
      <c r="E101" s="251">
        <f t="shared" si="2"/>
        <v>0</v>
      </c>
      <c r="F101" s="180"/>
      <c r="G101" s="180"/>
    </row>
    <row r="102" spans="1:7" s="181" customFormat="1" ht="27">
      <c r="A102" s="268" t="s">
        <v>1787</v>
      </c>
      <c r="B102" s="178">
        <v>3220</v>
      </c>
      <c r="C102" s="185">
        <v>0</v>
      </c>
      <c r="D102" s="185">
        <v>0</v>
      </c>
      <c r="E102" s="251">
        <f t="shared" si="2"/>
        <v>0</v>
      </c>
      <c r="F102" s="180"/>
      <c r="G102" s="180"/>
    </row>
    <row r="103" spans="1:7" s="181" customFormat="1" ht="30">
      <c r="A103" s="250" t="s">
        <v>3020</v>
      </c>
      <c r="B103" s="178">
        <v>3230</v>
      </c>
      <c r="C103" s="185">
        <v>0</v>
      </c>
      <c r="D103" s="185">
        <v>0</v>
      </c>
      <c r="E103" s="251">
        <f t="shared" si="2"/>
        <v>0</v>
      </c>
      <c r="F103" s="180"/>
      <c r="G103" s="180"/>
    </row>
    <row r="104" spans="1:7" s="181" customFormat="1" ht="15.75" thickBot="1">
      <c r="A104" s="269" t="s">
        <v>1788</v>
      </c>
      <c r="B104" s="415">
        <v>3240</v>
      </c>
      <c r="C104" s="271">
        <v>0</v>
      </c>
      <c r="D104" s="271">
        <v>0</v>
      </c>
      <c r="E104" s="272">
        <f t="shared" si="2"/>
        <v>0</v>
      </c>
      <c r="F104" s="180"/>
      <c r="G104" s="180"/>
    </row>
    <row r="105" spans="1:7" s="181" customFormat="1" ht="16.5" thickBot="1" thickTop="1">
      <c r="A105" s="416" t="s">
        <v>3021</v>
      </c>
      <c r="B105" s="415">
        <v>4110</v>
      </c>
      <c r="C105" s="271">
        <v>0</v>
      </c>
      <c r="D105" s="271">
        <v>0</v>
      </c>
      <c r="E105" s="272">
        <v>0</v>
      </c>
      <c r="F105" s="180"/>
      <c r="G105" s="180"/>
    </row>
    <row r="106" spans="1:7" s="181" customFormat="1" ht="31.5" thickBot="1" thickTop="1">
      <c r="A106" s="269" t="s">
        <v>3022</v>
      </c>
      <c r="B106" s="415">
        <v>4111</v>
      </c>
      <c r="C106" s="271">
        <v>0</v>
      </c>
      <c r="D106" s="271">
        <v>0</v>
      </c>
      <c r="E106" s="272">
        <f t="shared" si="2"/>
        <v>0</v>
      </c>
      <c r="F106" s="180"/>
      <c r="G106" s="180"/>
    </row>
    <row r="107" spans="1:7" s="181" customFormat="1" ht="31.5" thickBot="1" thickTop="1">
      <c r="A107" s="269" t="s">
        <v>3023</v>
      </c>
      <c r="B107" s="415">
        <v>4112</v>
      </c>
      <c r="C107" s="271">
        <v>0</v>
      </c>
      <c r="D107" s="271">
        <v>0</v>
      </c>
      <c r="E107" s="272">
        <f t="shared" si="2"/>
        <v>0</v>
      </c>
      <c r="F107" s="180"/>
      <c r="G107" s="180"/>
    </row>
    <row r="108" spans="1:7" s="181" customFormat="1" ht="16.5" thickBot="1" thickTop="1">
      <c r="A108" s="269" t="s">
        <v>3024</v>
      </c>
      <c r="B108" s="415">
        <v>4113</v>
      </c>
      <c r="C108" s="271">
        <v>0</v>
      </c>
      <c r="D108" s="271">
        <v>0</v>
      </c>
      <c r="E108" s="272">
        <f t="shared" si="2"/>
        <v>0</v>
      </c>
      <c r="F108" s="180"/>
      <c r="G108" s="180"/>
    </row>
    <row r="109" spans="1:7" s="181" customFormat="1" ht="16.5" thickBot="1" thickTop="1">
      <c r="A109" s="416" t="s">
        <v>3025</v>
      </c>
      <c r="B109" s="415">
        <v>4210</v>
      </c>
      <c r="C109" s="271">
        <v>0</v>
      </c>
      <c r="D109" s="271">
        <v>0</v>
      </c>
      <c r="E109" s="272">
        <f t="shared" si="2"/>
        <v>0</v>
      </c>
      <c r="F109" s="180"/>
      <c r="G109" s="180"/>
    </row>
    <row r="110" spans="1:7" s="181" customFormat="1" ht="18" customHeight="1" thickBot="1" thickTop="1">
      <c r="A110" s="416" t="s">
        <v>512</v>
      </c>
      <c r="B110" s="270">
        <v>9000</v>
      </c>
      <c r="C110" s="271">
        <v>0</v>
      </c>
      <c r="D110" s="271">
        <v>0</v>
      </c>
      <c r="E110" s="272">
        <f t="shared" si="2"/>
        <v>0</v>
      </c>
      <c r="F110" s="180"/>
      <c r="G110" s="180"/>
    </row>
    <row r="111" spans="1:7" s="15" customFormat="1" ht="7.5" customHeight="1" hidden="1" thickTop="1">
      <c r="A111" s="44"/>
      <c r="B111" s="45"/>
      <c r="C111" s="46"/>
      <c r="D111" s="46"/>
      <c r="E111" s="46"/>
      <c r="F111" s="165"/>
      <c r="G111" s="165"/>
    </row>
    <row r="112" spans="1:7" s="11" customFormat="1" ht="15.75" thickTop="1">
      <c r="A112" s="106" t="s">
        <v>324</v>
      </c>
      <c r="B112" s="100"/>
      <c r="C112" s="107"/>
      <c r="D112" s="468" t="str">
        <f>Заполнить!B7</f>
        <v>Л.В.Михайлик</v>
      </c>
      <c r="E112" s="468"/>
      <c r="F112" s="157"/>
      <c r="G112" s="145"/>
    </row>
    <row r="113" spans="1:7" s="58" customFormat="1" ht="12.75" customHeight="1">
      <c r="A113" s="108"/>
      <c r="B113" s="96" t="s">
        <v>2562</v>
      </c>
      <c r="C113" s="109"/>
      <c r="D113" s="438" t="s">
        <v>1783</v>
      </c>
      <c r="E113" s="438"/>
      <c r="F113" s="166"/>
      <c r="G113" s="167"/>
    </row>
    <row r="114" spans="1:7" s="11" customFormat="1" ht="15">
      <c r="A114" s="110" t="s">
        <v>1055</v>
      </c>
      <c r="B114" s="100"/>
      <c r="C114" s="107"/>
      <c r="D114" s="468" t="s">
        <v>1163</v>
      </c>
      <c r="E114" s="468"/>
      <c r="F114" s="157"/>
      <c r="G114" s="145"/>
    </row>
    <row r="115" spans="1:7" s="58" customFormat="1" ht="11.25">
      <c r="A115" s="111"/>
      <c r="B115" s="96" t="s">
        <v>2562</v>
      </c>
      <c r="C115" s="109"/>
      <c r="D115" s="438" t="s">
        <v>1783</v>
      </c>
      <c r="E115" s="438"/>
      <c r="F115" s="166"/>
      <c r="G115" s="167"/>
    </row>
    <row r="116" spans="1:7" s="11" customFormat="1" ht="15">
      <c r="A116" s="106" t="s">
        <v>328</v>
      </c>
      <c r="B116" s="112"/>
      <c r="C116" s="102"/>
      <c r="D116" s="466"/>
      <c r="E116" s="466"/>
      <c r="F116" s="467"/>
      <c r="G116" s="467"/>
    </row>
    <row r="117" spans="1:7" s="59" customFormat="1" ht="11.25">
      <c r="A117" s="113" t="s">
        <v>3095</v>
      </c>
      <c r="B117" s="114"/>
      <c r="C117" s="115"/>
      <c r="D117" s="115"/>
      <c r="E117" s="116"/>
      <c r="F117" s="168"/>
      <c r="G117" s="168"/>
    </row>
    <row r="118" spans="1:7" s="11" customFormat="1" ht="24" customHeight="1">
      <c r="A118" s="106"/>
      <c r="B118" s="117"/>
      <c r="C118" s="105"/>
      <c r="D118" s="105"/>
      <c r="E118" s="105"/>
      <c r="F118" s="145"/>
      <c r="G118" s="145"/>
    </row>
    <row r="119" spans="1:7" s="11" customFormat="1" ht="15">
      <c r="A119" s="19"/>
      <c r="C119" s="17"/>
      <c r="D119" s="17"/>
      <c r="E119" s="17"/>
      <c r="F119" s="145"/>
      <c r="G119" s="145"/>
    </row>
    <row r="120" ht="12.75">
      <c r="A120" s="10"/>
    </row>
    <row r="121" ht="12.75">
      <c r="A121" s="10"/>
    </row>
    <row r="122" ht="12.75">
      <c r="A122" s="10"/>
    </row>
  </sheetData>
  <sheetProtection formatCells="0" formatColumns="0" formatRows="0" insertRows="0"/>
  <mergeCells count="37">
    <mergeCell ref="F17:J17"/>
    <mergeCell ref="A18:E18"/>
    <mergeCell ref="A21:E21"/>
    <mergeCell ref="F21:J21"/>
    <mergeCell ref="A19:E19"/>
    <mergeCell ref="F19:J19"/>
    <mergeCell ref="A20:E20"/>
    <mergeCell ref="A17:E17"/>
    <mergeCell ref="F20:J20"/>
    <mergeCell ref="G4:J4"/>
    <mergeCell ref="D116:E116"/>
    <mergeCell ref="F116:G116"/>
    <mergeCell ref="D114:E114"/>
    <mergeCell ref="D115:E115"/>
    <mergeCell ref="D112:E112"/>
    <mergeCell ref="A24:E25"/>
    <mergeCell ref="A28:A29"/>
    <mergeCell ref="B28:B29"/>
    <mergeCell ref="C28:D28"/>
    <mergeCell ref="D113:E113"/>
    <mergeCell ref="A23:E23"/>
    <mergeCell ref="B7:E7"/>
    <mergeCell ref="D11:E11"/>
    <mergeCell ref="A16:E16"/>
    <mergeCell ref="A15:E15"/>
    <mergeCell ref="B12:C12"/>
    <mergeCell ref="B13:C13"/>
    <mergeCell ref="B8:E8"/>
    <mergeCell ref="B9:E9"/>
    <mergeCell ref="B1:E2"/>
    <mergeCell ref="E28:E29"/>
    <mergeCell ref="A22:E22"/>
    <mergeCell ref="B4:E4"/>
    <mergeCell ref="C5:D5"/>
    <mergeCell ref="B6:E6"/>
    <mergeCell ref="D10:E10"/>
    <mergeCell ref="B11:C11"/>
  </mergeCells>
  <printOptions/>
  <pageMargins left="0.7874015748031497" right="0.1968503937007874" top="0.2755905511811024" bottom="0.2362204724409449" header="0.31496062992125984" footer="0.2755905511811024"/>
  <pageSetup fitToHeight="2" horizontalDpi="600" verticalDpi="600" orientation="portrait" paperSize="9" scale="74" r:id="rId1"/>
  <rowBreaks count="1" manualBreakCount="1">
    <brk id="49" max="4" man="1"/>
  </rowBreaks>
</worksheet>
</file>

<file path=xl/worksheets/sheet7.xml><?xml version="1.0" encoding="utf-8"?>
<worksheet xmlns="http://schemas.openxmlformats.org/spreadsheetml/2006/main" xmlns:r="http://schemas.openxmlformats.org/officeDocument/2006/relationships">
  <sheetPr codeName="Лист4">
    <pageSetUpPr fitToPage="1"/>
  </sheetPr>
  <dimension ref="A1:P49"/>
  <sheetViews>
    <sheetView zoomScalePageLayoutView="0" workbookViewId="0" topLeftCell="I13">
      <selection activeCell="A18" sqref="A18:O18"/>
    </sheetView>
  </sheetViews>
  <sheetFormatPr defaultColWidth="9.00390625" defaultRowHeight="12.75"/>
  <cols>
    <col min="1" max="1" width="52.375" style="8" customWidth="1"/>
    <col min="2" max="2" width="6.00390625" style="7" customWidth="1"/>
    <col min="3" max="6" width="11.25390625" style="7" bestFit="1" customWidth="1"/>
    <col min="7" max="7" width="13.875" style="7" customWidth="1"/>
    <col min="8" max="8" width="13.25390625" style="7" customWidth="1"/>
    <col min="9" max="14" width="11.25390625" style="7" bestFit="1" customWidth="1"/>
    <col min="15" max="15" width="13.125" style="7" bestFit="1" customWidth="1"/>
    <col min="16" max="16384" width="9.125" style="1" customWidth="1"/>
  </cols>
  <sheetData>
    <row r="1" spans="10:15" ht="12.75">
      <c r="J1" s="483" t="s">
        <v>2991</v>
      </c>
      <c r="K1" s="484"/>
      <c r="L1" s="484"/>
      <c r="M1" s="484"/>
      <c r="N1" s="484"/>
      <c r="O1" s="484"/>
    </row>
    <row r="2" spans="10:15" ht="12.75">
      <c r="J2" s="484"/>
      <c r="K2" s="484"/>
      <c r="L2" s="484"/>
      <c r="M2" s="484"/>
      <c r="N2" s="484"/>
      <c r="O2" s="484"/>
    </row>
    <row r="3" spans="10:15" ht="33.75" customHeight="1">
      <c r="J3" s="484"/>
      <c r="K3" s="484"/>
      <c r="L3" s="484"/>
      <c r="M3" s="484"/>
      <c r="N3" s="484"/>
      <c r="O3" s="484"/>
    </row>
    <row r="4" ht="8.25" customHeight="1"/>
    <row r="5" spans="10:15" ht="30.75" customHeight="1">
      <c r="J5" s="489"/>
      <c r="K5" s="489"/>
      <c r="L5" s="489"/>
      <c r="M5" s="489"/>
      <c r="N5" s="489"/>
      <c r="O5" s="489"/>
    </row>
    <row r="6" spans="10:15" ht="14.25" customHeight="1">
      <c r="J6" s="170"/>
      <c r="K6" s="170"/>
      <c r="L6" s="490">
        <v>5320294</v>
      </c>
      <c r="M6" s="491"/>
      <c r="N6" s="170" t="s">
        <v>792</v>
      </c>
      <c r="O6" s="170"/>
    </row>
    <row r="7" spans="10:15" ht="14.25" customHeight="1">
      <c r="J7" s="480" t="s">
        <v>3096</v>
      </c>
      <c r="K7" s="480"/>
      <c r="L7" s="480"/>
      <c r="M7" s="480"/>
      <c r="N7" s="480"/>
      <c r="O7" s="480"/>
    </row>
    <row r="8" spans="10:15" ht="12" customHeight="1">
      <c r="J8" s="482" t="s">
        <v>310</v>
      </c>
      <c r="K8" s="482"/>
      <c r="L8" s="482"/>
      <c r="M8" s="482"/>
      <c r="N8" s="482"/>
      <c r="O8" s="482"/>
    </row>
    <row r="9" spans="10:15" ht="15" customHeight="1">
      <c r="J9" s="487" t="str">
        <f>Заполнить!$B$10</f>
        <v>Заступник  директора  департаменту освіти-начальник управління</v>
      </c>
      <c r="K9" s="487"/>
      <c r="L9" s="487"/>
      <c r="M9" s="487"/>
      <c r="N9" s="487"/>
      <c r="O9" s="487"/>
    </row>
    <row r="10" spans="10:15" ht="12.75">
      <c r="J10" s="482" t="s">
        <v>1789</v>
      </c>
      <c r="K10" s="482"/>
      <c r="L10" s="482"/>
      <c r="M10" s="482"/>
      <c r="N10" s="482"/>
      <c r="O10" s="482"/>
    </row>
    <row r="11" spans="10:15" ht="15.75" customHeight="1">
      <c r="J11" s="52"/>
      <c r="K11" s="52"/>
      <c r="L11" s="486" t="str">
        <f>Заполнить!$B$11</f>
        <v>С.О. Михайленко</v>
      </c>
      <c r="M11" s="486"/>
      <c r="N11" s="486"/>
      <c r="O11" s="486"/>
    </row>
    <row r="12" spans="10:15" ht="12.75">
      <c r="J12" s="488" t="s">
        <v>2562</v>
      </c>
      <c r="K12" s="488"/>
      <c r="L12" s="488" t="s">
        <v>1783</v>
      </c>
      <c r="M12" s="488"/>
      <c r="N12" s="488"/>
      <c r="O12" s="488"/>
    </row>
    <row r="13" spans="10:15" ht="15.75" customHeight="1">
      <c r="J13" s="485" t="s">
        <v>853</v>
      </c>
      <c r="K13" s="485"/>
      <c r="L13" s="485"/>
      <c r="M13" s="485"/>
      <c r="N13" s="78"/>
      <c r="O13" s="78"/>
    </row>
    <row r="14" spans="10:15" ht="15">
      <c r="J14" s="482" t="s">
        <v>1790</v>
      </c>
      <c r="K14" s="482"/>
      <c r="L14" s="482"/>
      <c r="M14" s="482"/>
      <c r="N14" s="481" t="s">
        <v>1764</v>
      </c>
      <c r="O14" s="481"/>
    </row>
    <row r="15" spans="1:15" s="4" customFormat="1" ht="15.75">
      <c r="A15" s="479" t="s">
        <v>2990</v>
      </c>
      <c r="B15" s="479"/>
      <c r="C15" s="479"/>
      <c r="D15" s="479"/>
      <c r="E15" s="479"/>
      <c r="F15" s="479"/>
      <c r="G15" s="479"/>
      <c r="H15" s="479"/>
      <c r="I15" s="479"/>
      <c r="J15" s="479"/>
      <c r="K15" s="479"/>
      <c r="L15" s="479"/>
      <c r="M15" s="479"/>
      <c r="N15" s="479"/>
      <c r="O15" s="479"/>
    </row>
    <row r="16" spans="1:15" s="18" customFormat="1" ht="18" customHeight="1">
      <c r="A16" s="479" t="s">
        <v>3209</v>
      </c>
      <c r="B16" s="479"/>
      <c r="C16" s="479"/>
      <c r="D16" s="479"/>
      <c r="E16" s="479"/>
      <c r="F16" s="479"/>
      <c r="G16" s="479"/>
      <c r="H16" s="479"/>
      <c r="I16" s="479"/>
      <c r="J16" s="479"/>
      <c r="K16" s="479"/>
      <c r="L16" s="479"/>
      <c r="M16" s="479"/>
      <c r="N16" s="479"/>
      <c r="O16" s="479"/>
    </row>
    <row r="17" spans="1:15" s="18" customFormat="1" ht="15.75">
      <c r="A17" s="478" t="str">
        <f>CONCATENATE(Заполнить!$B$3,"  ",Заполнить!$B$2)</f>
        <v>25154081  Кременчуцький ліцей № 4 " Кремінь" Кременчуцької міської ради Полтавської області</v>
      </c>
      <c r="B17" s="478"/>
      <c r="C17" s="478"/>
      <c r="D17" s="478"/>
      <c r="E17" s="478"/>
      <c r="F17" s="478"/>
      <c r="G17" s="478"/>
      <c r="H17" s="478"/>
      <c r="I17" s="478"/>
      <c r="J17" s="478"/>
      <c r="K17" s="478"/>
      <c r="L17" s="478"/>
      <c r="M17" s="478"/>
      <c r="N17" s="478"/>
      <c r="O17" s="478"/>
    </row>
    <row r="18" spans="1:15" s="18" customFormat="1" ht="9.75" customHeight="1">
      <c r="A18" s="494" t="s">
        <v>3060</v>
      </c>
      <c r="B18" s="494"/>
      <c r="C18" s="494"/>
      <c r="D18" s="494"/>
      <c r="E18" s="494"/>
      <c r="F18" s="494"/>
      <c r="G18" s="494"/>
      <c r="H18" s="494"/>
      <c r="I18" s="494"/>
      <c r="J18" s="494"/>
      <c r="K18" s="494"/>
      <c r="L18" s="494"/>
      <c r="M18" s="494"/>
      <c r="N18" s="494"/>
      <c r="O18" s="494"/>
    </row>
    <row r="19" spans="1:15" s="18" customFormat="1" ht="15.75">
      <c r="A19" s="478" t="str">
        <f>Заполнить!$B$4</f>
        <v>м.Кременчук Полтавської області</v>
      </c>
      <c r="B19" s="478"/>
      <c r="C19" s="478"/>
      <c r="D19" s="478"/>
      <c r="E19" s="478"/>
      <c r="F19" s="478"/>
      <c r="G19" s="478"/>
      <c r="H19" s="478"/>
      <c r="I19" s="478"/>
      <c r="J19" s="478"/>
      <c r="K19" s="478"/>
      <c r="L19" s="478"/>
      <c r="M19" s="478"/>
      <c r="N19" s="478"/>
      <c r="O19" s="478"/>
    </row>
    <row r="20" spans="1:15" s="18" customFormat="1" ht="10.5" customHeight="1">
      <c r="A20" s="494" t="s">
        <v>1763</v>
      </c>
      <c r="B20" s="494"/>
      <c r="C20" s="494"/>
      <c r="D20" s="494"/>
      <c r="E20" s="494"/>
      <c r="F20" s="494"/>
      <c r="G20" s="494"/>
      <c r="H20" s="494"/>
      <c r="I20" s="494"/>
      <c r="J20" s="494"/>
      <c r="K20" s="494"/>
      <c r="L20" s="494"/>
      <c r="M20" s="494"/>
      <c r="N20" s="494"/>
      <c r="O20" s="494"/>
    </row>
    <row r="21" spans="1:15" s="18" customFormat="1" ht="15.75">
      <c r="A21" s="487" t="str">
        <f>CONCATENATE("Вид бюджету  ",IF(Заполнить!$B$5=1,"ДЕРЖАВНИЙ","МІСЦЕВИЙ"))</f>
        <v>Вид бюджету  МІСЦЕВИЙ</v>
      </c>
      <c r="B21" s="487"/>
      <c r="C21" s="487"/>
      <c r="D21" s="487"/>
      <c r="E21" s="487"/>
      <c r="F21" s="487"/>
      <c r="G21" s="487"/>
      <c r="H21" s="487"/>
      <c r="I21" s="487"/>
      <c r="J21" s="487"/>
      <c r="K21" s="487"/>
      <c r="L21" s="487"/>
      <c r="M21" s="487"/>
      <c r="N21" s="487"/>
      <c r="O21" s="487"/>
    </row>
    <row r="22" spans="1:15" s="18" customFormat="1" ht="15">
      <c r="A22" s="495" t="str">
        <f>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06  Орган* з питань освіти і науки</v>
      </c>
      <c r="B22" s="495"/>
      <c r="C22" s="495"/>
      <c r="D22" s="495"/>
      <c r="E22" s="495"/>
      <c r="F22" s="495"/>
      <c r="G22" s="495"/>
      <c r="H22" s="495"/>
      <c r="I22" s="495"/>
      <c r="J22" s="495"/>
      <c r="K22" s="495"/>
      <c r="L22" s="495"/>
      <c r="M22" s="495"/>
      <c r="N22" s="495"/>
      <c r="O22" s="495"/>
    </row>
    <row r="23" spans="1:15" s="18" customFormat="1" ht="19.5" customHeight="1">
      <c r="A23" s="495" t="str">
        <f>IF(Заполнить!$B$5=1,CONCATENATE("код та назва програмної класифікації видатків та кредитування державного бюджету  ",Заполнить!$B$16,"  ",Заполнить!$C$16),CONCATENATE("код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495"/>
      <c r="C23" s="495"/>
      <c r="D23" s="495"/>
      <c r="E23" s="495"/>
      <c r="F23" s="495"/>
      <c r="G23" s="495"/>
      <c r="H23" s="495"/>
      <c r="I23" s="495"/>
      <c r="J23" s="495"/>
      <c r="K23" s="495"/>
      <c r="L23" s="495"/>
      <c r="M23" s="495"/>
      <c r="N23" s="495"/>
      <c r="O23" s="495"/>
    </row>
    <row r="24" spans="1:15" s="18" customFormat="1" ht="4.5" customHeight="1" hidden="1">
      <c r="A24" s="420"/>
      <c r="B24" s="420"/>
      <c r="C24" s="420"/>
      <c r="D24" s="420"/>
      <c r="E24" s="420"/>
      <c r="F24" s="420"/>
      <c r="G24" s="420"/>
      <c r="H24" s="420"/>
      <c r="I24" s="420"/>
      <c r="J24" s="420"/>
      <c r="K24" s="469"/>
      <c r="L24" s="469"/>
      <c r="M24" s="469"/>
      <c r="N24" s="469"/>
      <c r="O24" s="469"/>
    </row>
    <row r="25" spans="1:15" s="21" customFormat="1" ht="60" customHeight="1">
      <c r="A25" s="457" t="s">
        <v>3038</v>
      </c>
      <c r="B25" s="457"/>
      <c r="C25" s="457"/>
      <c r="D25" s="457"/>
      <c r="E25" s="457"/>
      <c r="F25" s="457"/>
      <c r="G25" s="457"/>
      <c r="H25" s="457"/>
      <c r="I25" s="457"/>
      <c r="J25" s="421"/>
      <c r="K25" s="457"/>
      <c r="L25" s="457"/>
      <c r="M25" s="457"/>
      <c r="N25" s="457"/>
      <c r="O25" s="457"/>
    </row>
    <row r="26" spans="1:15" s="28" customFormat="1" ht="28.5" customHeight="1">
      <c r="A26" s="36" t="s">
        <v>2563</v>
      </c>
      <c r="B26" s="36" t="s">
        <v>309</v>
      </c>
      <c r="C26" s="37" t="s">
        <v>1771</v>
      </c>
      <c r="D26" s="37" t="s">
        <v>1772</v>
      </c>
      <c r="E26" s="37" t="s">
        <v>1773</v>
      </c>
      <c r="F26" s="37" t="s">
        <v>1774</v>
      </c>
      <c r="G26" s="37" t="s">
        <v>1775</v>
      </c>
      <c r="H26" s="37" t="s">
        <v>1776</v>
      </c>
      <c r="I26" s="37" t="s">
        <v>1777</v>
      </c>
      <c r="J26" s="37" t="s">
        <v>1778</v>
      </c>
      <c r="K26" s="37" t="s">
        <v>1779</v>
      </c>
      <c r="L26" s="37" t="s">
        <v>1780</v>
      </c>
      <c r="M26" s="37" t="s">
        <v>1781</v>
      </c>
      <c r="N26" s="37" t="s">
        <v>1782</v>
      </c>
      <c r="O26" s="38" t="s">
        <v>306</v>
      </c>
    </row>
    <row r="27" spans="1:15" s="28" customFormat="1" ht="12" customHeight="1">
      <c r="A27" s="36">
        <v>1</v>
      </c>
      <c r="B27" s="36">
        <v>2</v>
      </c>
      <c r="C27" s="37">
        <v>3</v>
      </c>
      <c r="D27" s="37">
        <v>4</v>
      </c>
      <c r="E27" s="37">
        <v>5</v>
      </c>
      <c r="F27" s="37">
        <v>6</v>
      </c>
      <c r="G27" s="37">
        <v>7</v>
      </c>
      <c r="H27" s="37">
        <v>8</v>
      </c>
      <c r="I27" s="36">
        <v>9</v>
      </c>
      <c r="J27" s="36">
        <v>10</v>
      </c>
      <c r="K27" s="37">
        <v>11</v>
      </c>
      <c r="L27" s="37">
        <v>12</v>
      </c>
      <c r="M27" s="37">
        <v>13</v>
      </c>
      <c r="N27" s="37">
        <v>14</v>
      </c>
      <c r="O27" s="37">
        <v>15</v>
      </c>
    </row>
    <row r="28" spans="1:15" s="26" customFormat="1" ht="15" customHeight="1">
      <c r="A28" s="39" t="str">
        <f>'кошторис2019 рік'!A52</f>
        <v>Оплата праці</v>
      </c>
      <c r="B28" s="40">
        <f>'кошторис2019 рік'!B52</f>
        <v>2110</v>
      </c>
      <c r="C28" s="134">
        <v>157300</v>
      </c>
      <c r="D28" s="134">
        <v>165500</v>
      </c>
      <c r="E28" s="134">
        <v>165700</v>
      </c>
      <c r="F28" s="134">
        <v>170700</v>
      </c>
      <c r="G28" s="134">
        <v>170500</v>
      </c>
      <c r="H28" s="134">
        <v>255105</v>
      </c>
      <c r="I28" s="134">
        <v>310311</v>
      </c>
      <c r="J28" s="134">
        <v>130624</v>
      </c>
      <c r="K28" s="134">
        <v>160854</v>
      </c>
      <c r="L28" s="134">
        <v>167408</v>
      </c>
      <c r="M28" s="134">
        <v>170000</v>
      </c>
      <c r="N28" s="134">
        <v>170000</v>
      </c>
      <c r="O28" s="135">
        <f>SUM(C28:N28)</f>
        <v>2194002</v>
      </c>
    </row>
    <row r="29" spans="1:15" s="26" customFormat="1" ht="15" customHeight="1">
      <c r="A29" s="39" t="str">
        <f>'кошторис2019 рік'!A55</f>
        <v>Нарахування на оплату праці</v>
      </c>
      <c r="B29" s="40">
        <f>'кошторис2019 рік'!B55</f>
        <v>2120</v>
      </c>
      <c r="C29" s="134">
        <f>C28*0.22</f>
        <v>34606</v>
      </c>
      <c r="D29" s="134">
        <f>D28*0.22</f>
        <v>36410</v>
      </c>
      <c r="E29" s="134">
        <f>E28*0.22</f>
        <v>36454</v>
      </c>
      <c r="F29" s="134">
        <f>F28*0.22</f>
        <v>37554</v>
      </c>
      <c r="G29" s="134">
        <f>G28*0.22</f>
        <v>37510</v>
      </c>
      <c r="H29" s="134">
        <v>56123</v>
      </c>
      <c r="I29" s="134">
        <v>68268</v>
      </c>
      <c r="J29" s="134">
        <v>28737</v>
      </c>
      <c r="K29" s="134">
        <v>35388</v>
      </c>
      <c r="L29" s="134">
        <v>36830</v>
      </c>
      <c r="M29" s="134">
        <f>M28*0.22</f>
        <v>37400</v>
      </c>
      <c r="N29" s="134">
        <f>N28*0.22</f>
        <v>37400</v>
      </c>
      <c r="O29" s="134">
        <v>482680</v>
      </c>
    </row>
    <row r="30" spans="1:15" s="26" customFormat="1" ht="15.75" customHeight="1">
      <c r="A30" s="39" t="s">
        <v>1767</v>
      </c>
      <c r="B30" s="40">
        <f>'кошторис2019 рік'!B58</f>
        <v>2220</v>
      </c>
      <c r="C30" s="134"/>
      <c r="D30" s="134"/>
      <c r="E30" s="134"/>
      <c r="F30" s="134"/>
      <c r="G30" s="134"/>
      <c r="H30" s="134"/>
      <c r="I30" s="134"/>
      <c r="J30" s="134">
        <v>10000</v>
      </c>
      <c r="K30" s="134"/>
      <c r="L30" s="134"/>
      <c r="M30" s="134"/>
      <c r="N30" s="134"/>
      <c r="O30" s="135">
        <f aca="true" t="shared" si="0" ref="O30:O37">SUM(C30:N30)</f>
        <v>10000</v>
      </c>
    </row>
    <row r="31" spans="1:15" s="26" customFormat="1" ht="15" customHeight="1">
      <c r="A31" s="39" t="s">
        <v>2564</v>
      </c>
      <c r="B31" s="40">
        <f>'кошторис2019 рік'!B59</f>
        <v>2230</v>
      </c>
      <c r="C31" s="134">
        <v>25000</v>
      </c>
      <c r="D31" s="134">
        <v>80000</v>
      </c>
      <c r="E31" s="134">
        <v>65000</v>
      </c>
      <c r="F31" s="134">
        <v>80000</v>
      </c>
      <c r="G31" s="134">
        <v>75000</v>
      </c>
      <c r="H31" s="134">
        <v>10000</v>
      </c>
      <c r="I31" s="134"/>
      <c r="J31" s="134"/>
      <c r="K31" s="134">
        <v>90000</v>
      </c>
      <c r="L31" s="134">
        <v>85000</v>
      </c>
      <c r="M31" s="134">
        <v>90000</v>
      </c>
      <c r="N31" s="134">
        <v>61420</v>
      </c>
      <c r="O31" s="135">
        <f t="shared" si="0"/>
        <v>661420</v>
      </c>
    </row>
    <row r="32" spans="1:15" s="26" customFormat="1" ht="15.75" customHeight="1">
      <c r="A32" s="39" t="str">
        <f>'кошторис2019 рік'!A63</f>
        <v>Оплата комунальних послуг та енергоносіїв</v>
      </c>
      <c r="B32" s="40">
        <f>'кошторис2019 рік'!B63</f>
        <v>2270</v>
      </c>
      <c r="C32" s="134">
        <v>11000</v>
      </c>
      <c r="D32" s="134">
        <v>323000</v>
      </c>
      <c r="E32" s="134">
        <v>174000</v>
      </c>
      <c r="F32" s="134">
        <v>101000</v>
      </c>
      <c r="G32" s="134">
        <v>18000</v>
      </c>
      <c r="H32" s="134">
        <v>17500</v>
      </c>
      <c r="I32" s="134">
        <v>11500</v>
      </c>
      <c r="J32" s="134">
        <v>6500</v>
      </c>
      <c r="K32" s="134">
        <v>13000</v>
      </c>
      <c r="L32" s="134">
        <v>92000</v>
      </c>
      <c r="M32" s="134">
        <v>152141</v>
      </c>
      <c r="N32" s="134">
        <v>151676</v>
      </c>
      <c r="O32" s="135">
        <f t="shared" si="0"/>
        <v>1071317</v>
      </c>
    </row>
    <row r="33" spans="1:15" s="26" customFormat="1" ht="27.75" customHeight="1">
      <c r="A33" s="39" t="str">
        <f>'кошторис2019 рік'!A71</f>
        <v>            Дослідження і розробки, окремі заходи розвитку по реалізації державних (регіональних) програм</v>
      </c>
      <c r="B33" s="40">
        <f>'кошторис2019 рік'!B71</f>
        <v>2281</v>
      </c>
      <c r="C33" s="134"/>
      <c r="D33" s="134"/>
      <c r="E33" s="134"/>
      <c r="F33" s="134"/>
      <c r="G33" s="134">
        <v>2200</v>
      </c>
      <c r="H33" s="134"/>
      <c r="I33" s="134"/>
      <c r="J33" s="134"/>
      <c r="K33" s="134"/>
      <c r="L33" s="134"/>
      <c r="M33" s="134"/>
      <c r="N33" s="134"/>
      <c r="O33" s="135">
        <f t="shared" si="0"/>
        <v>2200</v>
      </c>
    </row>
    <row r="34" spans="1:15" s="26" customFormat="1" ht="29.25" customHeight="1">
      <c r="A34" s="39"/>
      <c r="B34" s="40">
        <f>'кошторис2019 рік'!B72</f>
        <v>2282</v>
      </c>
      <c r="C34" s="134"/>
      <c r="D34" s="134"/>
      <c r="E34" s="134"/>
      <c r="F34" s="134"/>
      <c r="G34" s="134"/>
      <c r="H34" s="134"/>
      <c r="I34" s="134"/>
      <c r="J34" s="134"/>
      <c r="K34" s="134"/>
      <c r="L34" s="134"/>
      <c r="M34" s="134"/>
      <c r="N34" s="134"/>
      <c r="O34" s="135">
        <f t="shared" si="0"/>
        <v>0</v>
      </c>
    </row>
    <row r="35" spans="1:15" s="26" customFormat="1" ht="15" customHeight="1">
      <c r="A35" s="39" t="str">
        <f>'кошторис2019 рік'!A80</f>
        <v>Соціальне забезпечення</v>
      </c>
      <c r="B35" s="40">
        <f>'кошторис2019 рік'!B80</f>
        <v>2700</v>
      </c>
      <c r="C35" s="134"/>
      <c r="D35" s="134"/>
      <c r="E35" s="134"/>
      <c r="F35" s="134"/>
      <c r="G35" s="134"/>
      <c r="H35" s="134"/>
      <c r="I35" s="134"/>
      <c r="J35" s="134"/>
      <c r="K35" s="134"/>
      <c r="L35" s="134"/>
      <c r="M35" s="134"/>
      <c r="N35" s="134"/>
      <c r="O35" s="135">
        <f t="shared" si="0"/>
        <v>0</v>
      </c>
    </row>
    <row r="36" spans="1:15" s="26" customFormat="1" ht="15" customHeight="1">
      <c r="A36" s="39" t="s">
        <v>1770</v>
      </c>
      <c r="B36" s="40" t="s">
        <v>325</v>
      </c>
      <c r="C36" s="134">
        <v>10620</v>
      </c>
      <c r="D36" s="134">
        <v>59338</v>
      </c>
      <c r="E36" s="134">
        <v>147079</v>
      </c>
      <c r="F36" s="134">
        <v>122953</v>
      </c>
      <c r="G36" s="134">
        <v>213593</v>
      </c>
      <c r="H36" s="134">
        <v>122918</v>
      </c>
      <c r="I36" s="134">
        <v>64043</v>
      </c>
      <c r="J36" s="134">
        <v>67019</v>
      </c>
      <c r="K36" s="134">
        <v>45328</v>
      </c>
      <c r="L36" s="134">
        <v>30887</v>
      </c>
      <c r="M36" s="134">
        <v>11992</v>
      </c>
      <c r="N36" s="134">
        <v>2905</v>
      </c>
      <c r="O36" s="135">
        <f t="shared" si="0"/>
        <v>898675</v>
      </c>
    </row>
    <row r="37" spans="1:16" s="26" customFormat="1" ht="15.75" customHeight="1">
      <c r="A37" s="41" t="s">
        <v>308</v>
      </c>
      <c r="B37" s="40"/>
      <c r="C37" s="136">
        <f>SUM(C28:C36)</f>
        <v>238526</v>
      </c>
      <c r="D37" s="136">
        <f>SUM(D28:D36)</f>
        <v>664248</v>
      </c>
      <c r="E37" s="136">
        <f>SUM(E28:E36)</f>
        <v>588233</v>
      </c>
      <c r="F37" s="136">
        <f aca="true" t="shared" si="1" ref="F37:N37">SUM(F28:F36)</f>
        <v>512207</v>
      </c>
      <c r="G37" s="136">
        <f t="shared" si="1"/>
        <v>516803</v>
      </c>
      <c r="H37" s="136">
        <f t="shared" si="1"/>
        <v>461646</v>
      </c>
      <c r="I37" s="136">
        <f t="shared" si="1"/>
        <v>454122</v>
      </c>
      <c r="J37" s="136">
        <f t="shared" si="1"/>
        <v>242880</v>
      </c>
      <c r="K37" s="136">
        <f t="shared" si="1"/>
        <v>344570</v>
      </c>
      <c r="L37" s="136">
        <f t="shared" si="1"/>
        <v>412125</v>
      </c>
      <c r="M37" s="136">
        <f t="shared" si="1"/>
        <v>461533</v>
      </c>
      <c r="N37" s="136">
        <f t="shared" si="1"/>
        <v>423401</v>
      </c>
      <c r="O37" s="135">
        <f t="shared" si="0"/>
        <v>5320294</v>
      </c>
      <c r="P37" s="173"/>
    </row>
    <row r="38" spans="1:15" s="8" customFormat="1" ht="6.75" customHeight="1">
      <c r="A38" s="132"/>
      <c r="B38" s="10"/>
      <c r="C38" s="42"/>
      <c r="D38" s="42"/>
      <c r="E38" s="32"/>
      <c r="F38" s="7"/>
      <c r="G38" s="7"/>
      <c r="H38" s="7"/>
      <c r="I38" s="7"/>
      <c r="J38" s="7"/>
      <c r="K38" s="7"/>
      <c r="L38" s="7"/>
      <c r="M38" s="7"/>
      <c r="N38" s="7"/>
      <c r="O38" s="7"/>
    </row>
    <row r="39" spans="1:5" ht="12.75" hidden="1">
      <c r="A39" s="35"/>
      <c r="B39" s="10"/>
      <c r="C39" s="42"/>
      <c r="D39" s="42"/>
      <c r="E39" s="32"/>
    </row>
    <row r="40" spans="1:5" ht="1.5" customHeight="1" hidden="1">
      <c r="A40" s="35"/>
      <c r="B40" s="10"/>
      <c r="C40" s="42"/>
      <c r="D40" s="42"/>
      <c r="E40" s="32"/>
    </row>
    <row r="41" spans="1:11" ht="15">
      <c r="A41" s="16" t="s">
        <v>324</v>
      </c>
      <c r="B41" s="9"/>
      <c r="C41" s="9"/>
      <c r="D41" s="9"/>
      <c r="E41" s="9"/>
      <c r="F41" s="492"/>
      <c r="G41" s="492"/>
      <c r="H41" s="9"/>
      <c r="I41" s="493" t="str">
        <f>Заполнить!$B$7</f>
        <v>Л.В.Михайлик</v>
      </c>
      <c r="J41" s="493"/>
      <c r="K41" s="493"/>
    </row>
    <row r="42" spans="1:11" ht="15">
      <c r="A42" s="16"/>
      <c r="B42" s="9"/>
      <c r="C42" s="9"/>
      <c r="D42" s="9"/>
      <c r="E42" s="9"/>
      <c r="F42" s="482" t="s">
        <v>2562</v>
      </c>
      <c r="G42" s="482"/>
      <c r="H42" s="66"/>
      <c r="I42" s="482" t="s">
        <v>1783</v>
      </c>
      <c r="J42" s="482"/>
      <c r="K42" s="482"/>
    </row>
    <row r="43" spans="1:11" ht="15">
      <c r="A43" s="22" t="s">
        <v>1055</v>
      </c>
      <c r="B43" s="43"/>
      <c r="C43" s="43"/>
      <c r="D43" s="43"/>
      <c r="E43" s="43"/>
      <c r="F43" s="492"/>
      <c r="G43" s="492"/>
      <c r="H43" s="9"/>
      <c r="I43" s="493" t="s">
        <v>1163</v>
      </c>
      <c r="J43" s="493"/>
      <c r="K43" s="493"/>
    </row>
    <row r="44" spans="1:11" ht="15">
      <c r="A44" s="22"/>
      <c r="B44" s="9"/>
      <c r="C44" s="9"/>
      <c r="D44" s="9"/>
      <c r="E44" s="9"/>
      <c r="F44" s="482" t="s">
        <v>2562</v>
      </c>
      <c r="G44" s="482"/>
      <c r="H44" s="66"/>
      <c r="I44" s="482" t="s">
        <v>1783</v>
      </c>
      <c r="J44" s="482"/>
      <c r="K44" s="482"/>
    </row>
    <row r="45" spans="1:11" ht="15">
      <c r="A45" s="171" t="s">
        <v>3094</v>
      </c>
      <c r="B45" s="11"/>
      <c r="C45" s="9"/>
      <c r="D45" s="17"/>
      <c r="E45" s="17"/>
      <c r="F45" s="17"/>
      <c r="G45" s="17"/>
      <c r="H45" s="17"/>
      <c r="I45" s="17"/>
      <c r="J45" s="17"/>
      <c r="K45" s="17"/>
    </row>
    <row r="46" spans="1:11" ht="15">
      <c r="A46" s="57" t="s">
        <v>1124</v>
      </c>
      <c r="B46" s="18"/>
      <c r="C46" s="9"/>
      <c r="D46" s="17"/>
      <c r="E46" s="17"/>
      <c r="F46" s="17"/>
      <c r="G46" s="17"/>
      <c r="H46" s="17"/>
      <c r="I46" s="17"/>
      <c r="J46" s="17"/>
      <c r="K46" s="17"/>
    </row>
    <row r="47" spans="1:11" ht="15">
      <c r="A47" s="18" t="s">
        <v>1764</v>
      </c>
      <c r="B47" s="18"/>
      <c r="C47" s="9"/>
      <c r="D47" s="17"/>
      <c r="E47" s="17"/>
      <c r="F47" s="17"/>
      <c r="G47" s="17"/>
      <c r="H47" s="17"/>
      <c r="I47" s="17"/>
      <c r="J47" s="17"/>
      <c r="K47" s="17"/>
    </row>
    <row r="48" spans="2:11" ht="9.75" customHeight="1">
      <c r="B48" s="27"/>
      <c r="C48" s="48"/>
      <c r="D48" s="48"/>
      <c r="E48" s="48"/>
      <c r="F48" s="48"/>
      <c r="G48" s="48"/>
      <c r="H48" s="48"/>
      <c r="I48" s="48"/>
      <c r="J48" s="48"/>
      <c r="K48" s="48"/>
    </row>
    <row r="49" spans="1:11" ht="15">
      <c r="A49" s="131" t="s">
        <v>429</v>
      </c>
      <c r="B49" s="9"/>
      <c r="C49" s="9"/>
      <c r="D49" s="9"/>
      <c r="E49" s="9"/>
      <c r="F49" s="17"/>
      <c r="G49" s="17"/>
      <c r="H49" s="17"/>
      <c r="I49" s="17"/>
      <c r="J49" s="17"/>
      <c r="K49" s="17"/>
    </row>
  </sheetData>
  <sheetProtection formatColumns="0" formatRows="0"/>
  <mergeCells count="32">
    <mergeCell ref="A18:O18"/>
    <mergeCell ref="A20:O20"/>
    <mergeCell ref="I42:K42"/>
    <mergeCell ref="A21:O21"/>
    <mergeCell ref="K24:O25"/>
    <mergeCell ref="A22:O22"/>
    <mergeCell ref="A23:O23"/>
    <mergeCell ref="A19:O19"/>
    <mergeCell ref="I44:K44"/>
    <mergeCell ref="F44:G44"/>
    <mergeCell ref="F43:G43"/>
    <mergeCell ref="A25:I25"/>
    <mergeCell ref="I43:K43"/>
    <mergeCell ref="F42:G42"/>
    <mergeCell ref="I41:K41"/>
    <mergeCell ref="F41:G41"/>
    <mergeCell ref="J1:O3"/>
    <mergeCell ref="J13:M13"/>
    <mergeCell ref="L11:O11"/>
    <mergeCell ref="J8:O8"/>
    <mergeCell ref="J9:O9"/>
    <mergeCell ref="J10:O10"/>
    <mergeCell ref="L12:O12"/>
    <mergeCell ref="J12:K12"/>
    <mergeCell ref="J5:O5"/>
    <mergeCell ref="L6:M6"/>
    <mergeCell ref="A17:O17"/>
    <mergeCell ref="A16:O16"/>
    <mergeCell ref="J7:O7"/>
    <mergeCell ref="N14:O14"/>
    <mergeCell ref="A15:O15"/>
    <mergeCell ref="J14:M14"/>
  </mergeCells>
  <printOptions/>
  <pageMargins left="0.2" right="0.1968503937007874" top="0.71" bottom="0.1968503937007874" header="0.1968503937007874" footer="0.1968503937007874"/>
  <pageSetup fitToHeight="1" fitToWidth="1" horizontalDpi="1200" verticalDpi="1200" orientation="landscape" paperSize="9" scale="69" r:id="rId1"/>
</worksheet>
</file>

<file path=xl/worksheets/sheet8.xml><?xml version="1.0" encoding="utf-8"?>
<worksheet xmlns="http://schemas.openxmlformats.org/spreadsheetml/2006/main" xmlns:r="http://schemas.openxmlformats.org/officeDocument/2006/relationships">
  <dimension ref="A1:AB62"/>
  <sheetViews>
    <sheetView zoomScalePageLayoutView="0" workbookViewId="0" topLeftCell="F31">
      <selection activeCell="A22" sqref="A22:O22"/>
    </sheetView>
  </sheetViews>
  <sheetFormatPr defaultColWidth="9.00390625" defaultRowHeight="12.75"/>
  <cols>
    <col min="1" max="1" width="52.375" style="8" customWidth="1"/>
    <col min="2" max="2" width="6.00390625" style="7" customWidth="1"/>
    <col min="3" max="3" width="12.875" style="7" bestFit="1" customWidth="1"/>
    <col min="4" max="6" width="11.25390625" style="7" bestFit="1" customWidth="1"/>
    <col min="7" max="7" width="12.00390625" style="7" customWidth="1"/>
    <col min="8" max="8" width="13.125" style="7" customWidth="1"/>
    <col min="9" max="9" width="11.875" style="7" bestFit="1" customWidth="1"/>
    <col min="10" max="12" width="11.25390625" style="7" bestFit="1" customWidth="1"/>
    <col min="13" max="13" width="13.125" style="7" customWidth="1"/>
    <col min="14" max="14" width="12.375" style="7" customWidth="1"/>
    <col min="15" max="15" width="13.125" style="7" bestFit="1" customWidth="1"/>
    <col min="16" max="16" width="9.125" style="1" customWidth="1"/>
    <col min="17" max="17" width="12.25390625" style="1" bestFit="1" customWidth="1"/>
    <col min="18" max="16384" width="9.125" style="1" customWidth="1"/>
  </cols>
  <sheetData>
    <row r="1" spans="10:15" ht="12.75">
      <c r="J1" s="483" t="s">
        <v>2992</v>
      </c>
      <c r="K1" s="484"/>
      <c r="L1" s="484"/>
      <c r="M1" s="484"/>
      <c r="N1" s="484"/>
      <c r="O1" s="484"/>
    </row>
    <row r="2" spans="10:15" ht="12.75">
      <c r="J2" s="484"/>
      <c r="K2" s="484"/>
      <c r="L2" s="484"/>
      <c r="M2" s="484"/>
      <c r="N2" s="484"/>
      <c r="O2" s="484"/>
    </row>
    <row r="3" spans="10:15" ht="33.75" customHeight="1">
      <c r="J3" s="484"/>
      <c r="K3" s="484"/>
      <c r="L3" s="484"/>
      <c r="M3" s="484"/>
      <c r="N3" s="484"/>
      <c r="O3" s="484"/>
    </row>
    <row r="4" ht="8.25" customHeight="1"/>
    <row r="5" spans="10:15" ht="33.75" customHeight="1">
      <c r="J5" s="489"/>
      <c r="K5" s="489"/>
      <c r="L5" s="489"/>
      <c r="M5" s="489"/>
      <c r="N5" s="489"/>
      <c r="O5" s="489"/>
    </row>
    <row r="6" spans="10:15" ht="14.25" customHeight="1">
      <c r="J6" s="170"/>
      <c r="K6" s="170"/>
      <c r="L6" s="490">
        <f>O51</f>
        <v>6418591</v>
      </c>
      <c r="M6" s="490"/>
      <c r="N6" s="170" t="s">
        <v>792</v>
      </c>
      <c r="O6" s="170"/>
    </row>
    <row r="7" spans="10:15" ht="12" customHeight="1">
      <c r="J7" s="482" t="s">
        <v>310</v>
      </c>
      <c r="K7" s="482"/>
      <c r="L7" s="482"/>
      <c r="M7" s="482"/>
      <c r="N7" s="482"/>
      <c r="O7" s="482"/>
    </row>
    <row r="8" spans="10:15" ht="12" customHeight="1">
      <c r="J8" s="497" t="s">
        <v>3212</v>
      </c>
      <c r="K8" s="497"/>
      <c r="L8" s="497"/>
      <c r="M8" s="497"/>
      <c r="N8" s="497"/>
      <c r="O8" s="497"/>
    </row>
    <row r="9" spans="10:15" ht="15" customHeight="1">
      <c r="J9" s="487" t="str">
        <f>Заполнить!$B$10</f>
        <v>Заступник  директора  департаменту освіти-начальник управління</v>
      </c>
      <c r="K9" s="487"/>
      <c r="L9" s="487"/>
      <c r="M9" s="487"/>
      <c r="N9" s="487"/>
      <c r="O9" s="487"/>
    </row>
    <row r="10" spans="10:15" ht="12.75">
      <c r="J10" s="482" t="s">
        <v>1789</v>
      </c>
      <c r="K10" s="482"/>
      <c r="L10" s="482"/>
      <c r="M10" s="482"/>
      <c r="N10" s="482"/>
      <c r="O10" s="482"/>
    </row>
    <row r="11" spans="10:15" ht="15.75" customHeight="1">
      <c r="J11" s="52"/>
      <c r="K11" s="52"/>
      <c r="L11" s="486" t="str">
        <f>Заполнить!$B$11</f>
        <v>С.О. Михайленко</v>
      </c>
      <c r="M11" s="486"/>
      <c r="N11" s="486"/>
      <c r="O11" s="486"/>
    </row>
    <row r="12" spans="10:15" ht="12.75">
      <c r="J12" s="488" t="s">
        <v>2562</v>
      </c>
      <c r="K12" s="488"/>
      <c r="L12" s="488" t="s">
        <v>1783</v>
      </c>
      <c r="M12" s="488"/>
      <c r="N12" s="488"/>
      <c r="O12" s="488"/>
    </row>
    <row r="13" spans="10:15" ht="15.75" customHeight="1">
      <c r="J13" s="485" t="s">
        <v>3211</v>
      </c>
      <c r="K13" s="485"/>
      <c r="L13" s="485"/>
      <c r="M13" s="485"/>
      <c r="N13" s="78"/>
      <c r="O13" s="78"/>
    </row>
    <row r="14" spans="10:15" ht="15">
      <c r="J14" s="482" t="s">
        <v>1790</v>
      </c>
      <c r="K14" s="482"/>
      <c r="L14" s="482"/>
      <c r="M14" s="482"/>
      <c r="N14" s="481" t="s">
        <v>1764</v>
      </c>
      <c r="O14" s="481"/>
    </row>
    <row r="15" spans="1:15" s="4" customFormat="1" ht="15.75">
      <c r="A15" s="479" t="s">
        <v>785</v>
      </c>
      <c r="B15" s="479"/>
      <c r="C15" s="479"/>
      <c r="D15" s="479"/>
      <c r="E15" s="479"/>
      <c r="F15" s="479"/>
      <c r="G15" s="479"/>
      <c r="H15" s="479"/>
      <c r="I15" s="479"/>
      <c r="J15" s="479"/>
      <c r="K15" s="479"/>
      <c r="L15" s="479"/>
      <c r="M15" s="479"/>
      <c r="N15" s="479"/>
      <c r="O15" s="479"/>
    </row>
    <row r="16" spans="1:15" s="18" customFormat="1" ht="18" customHeight="1">
      <c r="A16" s="479" t="str">
        <f>план5000!A16</f>
        <v>на  2019 РІК</v>
      </c>
      <c r="B16" s="479"/>
      <c r="C16" s="479"/>
      <c r="D16" s="479"/>
      <c r="E16" s="479"/>
      <c r="F16" s="479"/>
      <c r="G16" s="479"/>
      <c r="H16" s="479"/>
      <c r="I16" s="479"/>
      <c r="J16" s="479"/>
      <c r="K16" s="479"/>
      <c r="L16" s="479"/>
      <c r="M16" s="479"/>
      <c r="N16" s="479"/>
      <c r="O16" s="479"/>
    </row>
    <row r="17" spans="1:15" s="18" customFormat="1" ht="15.75">
      <c r="A17" s="478" t="str">
        <f>CONCATENATE(Заполнить!$B$3,"  ",Заполнить!$B$2)</f>
        <v>25154081  Кременчуцький ліцей № 4 " Кремінь" Кременчуцької міської ради Полтавської області</v>
      </c>
      <c r="B17" s="478"/>
      <c r="C17" s="478"/>
      <c r="D17" s="478"/>
      <c r="E17" s="478"/>
      <c r="F17" s="478"/>
      <c r="G17" s="478"/>
      <c r="H17" s="478"/>
      <c r="I17" s="478"/>
      <c r="J17" s="478"/>
      <c r="K17" s="478"/>
      <c r="L17" s="478"/>
      <c r="M17" s="478"/>
      <c r="N17" s="478"/>
      <c r="O17" s="478"/>
    </row>
    <row r="18" spans="1:15" s="18" customFormat="1" ht="9.75" customHeight="1">
      <c r="A18" s="494" t="s">
        <v>3060</v>
      </c>
      <c r="B18" s="494"/>
      <c r="C18" s="494"/>
      <c r="D18" s="494"/>
      <c r="E18" s="494"/>
      <c r="F18" s="494"/>
      <c r="G18" s="494"/>
      <c r="H18" s="494"/>
      <c r="I18" s="494"/>
      <c r="J18" s="494"/>
      <c r="K18" s="494"/>
      <c r="L18" s="494"/>
      <c r="M18" s="494"/>
      <c r="N18" s="494"/>
      <c r="O18" s="494"/>
    </row>
    <row r="19" spans="1:15" s="18" customFormat="1" ht="15.75">
      <c r="A19" s="478" t="str">
        <f>Заполнить!$B$4</f>
        <v>м.Кременчук Полтавської області</v>
      </c>
      <c r="B19" s="478"/>
      <c r="C19" s="478"/>
      <c r="D19" s="478"/>
      <c r="E19" s="478"/>
      <c r="F19" s="478"/>
      <c r="G19" s="478"/>
      <c r="H19" s="478"/>
      <c r="I19" s="478"/>
      <c r="J19" s="478"/>
      <c r="K19" s="478"/>
      <c r="L19" s="478"/>
      <c r="M19" s="478"/>
      <c r="N19" s="478"/>
      <c r="O19" s="478"/>
    </row>
    <row r="20" spans="1:15" s="18" customFormat="1" ht="10.5" customHeight="1">
      <c r="A20" s="494" t="s">
        <v>1763</v>
      </c>
      <c r="B20" s="494"/>
      <c r="C20" s="494"/>
      <c r="D20" s="494"/>
      <c r="E20" s="494"/>
      <c r="F20" s="494"/>
      <c r="G20" s="494"/>
      <c r="H20" s="494"/>
      <c r="I20" s="494"/>
      <c r="J20" s="494"/>
      <c r="K20" s="494"/>
      <c r="L20" s="494"/>
      <c r="M20" s="494"/>
      <c r="N20" s="494"/>
      <c r="O20" s="494"/>
    </row>
    <row r="21" spans="1:15" s="18" customFormat="1" ht="15.75">
      <c r="A21" s="487" t="str">
        <f>CONCATENATE("Вид бюджету  ",IF(Заполнить!$B$5=1,"ДЕРЖАВНИЙ","МІСЦЕВИЙ"))</f>
        <v>Вид бюджету  МІСЦЕВИЙ</v>
      </c>
      <c r="B21" s="487"/>
      <c r="C21" s="487"/>
      <c r="D21" s="487"/>
      <c r="E21" s="487"/>
      <c r="F21" s="487"/>
      <c r="G21" s="487"/>
      <c r="H21" s="487"/>
      <c r="I21" s="487"/>
      <c r="J21" s="487"/>
      <c r="K21" s="487"/>
      <c r="L21" s="487"/>
      <c r="M21" s="487"/>
      <c r="N21" s="487"/>
      <c r="O21" s="487"/>
    </row>
    <row r="22" spans="1:15" s="18" customFormat="1" ht="15">
      <c r="A22" s="495" t="str">
        <f>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06  Орган* з питань освіти і науки</v>
      </c>
      <c r="B22" s="495"/>
      <c r="C22" s="495"/>
      <c r="D22" s="495"/>
      <c r="E22" s="495"/>
      <c r="F22" s="495"/>
      <c r="G22" s="495"/>
      <c r="H22" s="495"/>
      <c r="I22" s="495"/>
      <c r="J22" s="495"/>
      <c r="K22" s="495"/>
      <c r="L22" s="495"/>
      <c r="M22" s="495"/>
      <c r="N22" s="495"/>
      <c r="O22" s="495"/>
    </row>
    <row r="23" spans="1:15" s="18" customFormat="1" ht="3" customHeight="1">
      <c r="A23" s="495"/>
      <c r="B23" s="495"/>
      <c r="C23" s="495"/>
      <c r="D23" s="495"/>
      <c r="E23" s="495"/>
      <c r="F23" s="495"/>
      <c r="G23" s="495"/>
      <c r="H23" s="495"/>
      <c r="I23" s="495"/>
      <c r="J23" s="495"/>
      <c r="K23" s="495"/>
      <c r="L23" s="495"/>
      <c r="M23" s="495"/>
      <c r="N23" s="495"/>
      <c r="O23" s="495"/>
    </row>
    <row r="24" spans="1:15" s="18" customFormat="1" ht="32.25" customHeight="1">
      <c r="A24" s="496" t="s">
        <v>3039</v>
      </c>
      <c r="B24" s="496"/>
      <c r="C24" s="496"/>
      <c r="D24" s="496"/>
      <c r="E24" s="496"/>
      <c r="F24" s="496"/>
      <c r="G24" s="496"/>
      <c r="H24" s="496"/>
      <c r="I24" s="496"/>
      <c r="J24" s="496"/>
      <c r="K24" s="496"/>
      <c r="L24" s="496"/>
      <c r="M24" s="496"/>
      <c r="N24" s="496"/>
      <c r="O24" s="496"/>
    </row>
    <row r="25" spans="1:15" s="21" customFormat="1" ht="12.75" customHeight="1" thickBot="1">
      <c r="A25" s="32"/>
      <c r="B25" s="32"/>
      <c r="C25" s="32"/>
      <c r="D25" s="32"/>
      <c r="E25" s="7"/>
      <c r="F25" s="7"/>
      <c r="G25" s="7"/>
      <c r="H25" s="7"/>
      <c r="I25" s="7"/>
      <c r="J25" s="7"/>
      <c r="K25" s="7"/>
      <c r="L25" s="7"/>
      <c r="M25" s="7"/>
      <c r="N25" s="32"/>
      <c r="O25" s="32" t="s">
        <v>322</v>
      </c>
    </row>
    <row r="26" spans="1:15" s="28" customFormat="1" ht="28.5" customHeight="1" thickTop="1">
      <c r="A26" s="36" t="s">
        <v>2563</v>
      </c>
      <c r="B26" s="36" t="s">
        <v>309</v>
      </c>
      <c r="C26" s="37" t="s">
        <v>1771</v>
      </c>
      <c r="D26" s="37" t="s">
        <v>1772</v>
      </c>
      <c r="E26" s="37" t="s">
        <v>1773</v>
      </c>
      <c r="F26" s="37" t="s">
        <v>1774</v>
      </c>
      <c r="G26" s="37" t="s">
        <v>1775</v>
      </c>
      <c r="H26" s="37" t="s">
        <v>1776</v>
      </c>
      <c r="I26" s="37" t="s">
        <v>1777</v>
      </c>
      <c r="J26" s="37" t="s">
        <v>1778</v>
      </c>
      <c r="K26" s="37" t="s">
        <v>1779</v>
      </c>
      <c r="L26" s="37" t="s">
        <v>1780</v>
      </c>
      <c r="M26" s="37" t="s">
        <v>1781</v>
      </c>
      <c r="N26" s="219" t="s">
        <v>1782</v>
      </c>
      <c r="O26" s="223" t="s">
        <v>306</v>
      </c>
    </row>
    <row r="27" spans="1:15" s="28" customFormat="1" ht="12" customHeight="1" thickBot="1">
      <c r="A27" s="202">
        <v>1</v>
      </c>
      <c r="B27" s="202">
        <v>2</v>
      </c>
      <c r="C27" s="203">
        <v>3</v>
      </c>
      <c r="D27" s="203">
        <v>4</v>
      </c>
      <c r="E27" s="203">
        <v>5</v>
      </c>
      <c r="F27" s="203">
        <v>6</v>
      </c>
      <c r="G27" s="203">
        <v>7</v>
      </c>
      <c r="H27" s="203">
        <v>8</v>
      </c>
      <c r="I27" s="202">
        <v>9</v>
      </c>
      <c r="J27" s="202">
        <v>10</v>
      </c>
      <c r="K27" s="203">
        <v>11</v>
      </c>
      <c r="L27" s="203">
        <v>12</v>
      </c>
      <c r="M27" s="203">
        <v>13</v>
      </c>
      <c r="N27" s="220">
        <v>14</v>
      </c>
      <c r="O27" s="224">
        <v>15</v>
      </c>
    </row>
    <row r="28" spans="1:15" s="144" customFormat="1" ht="13.5" thickBot="1">
      <c r="A28" s="207" t="s">
        <v>2314</v>
      </c>
      <c r="B28" s="208">
        <f>'кошторис2019 рік'!B51</f>
        <v>2000</v>
      </c>
      <c r="C28" s="209">
        <f>C29+C30+C31+C45+C46</f>
        <v>313280</v>
      </c>
      <c r="D28" s="209">
        <f>D29+D30+D31+D45+D46</f>
        <v>404134</v>
      </c>
      <c r="E28" s="209">
        <f>E29+E30+E31+E45+E46</f>
        <v>522614</v>
      </c>
      <c r="F28" s="209">
        <f>F29+F30+F31+F45+F46</f>
        <v>573330</v>
      </c>
      <c r="G28" s="209">
        <f aca="true" t="shared" si="0" ref="G28:N28">G29+G30+G31+G45+G42+G46</f>
        <v>486197</v>
      </c>
      <c r="H28" s="209">
        <f t="shared" si="0"/>
        <v>469923</v>
      </c>
      <c r="I28" s="209">
        <f t="shared" si="0"/>
        <v>449863</v>
      </c>
      <c r="J28" s="209">
        <f t="shared" si="0"/>
        <v>442953</v>
      </c>
      <c r="K28" s="209">
        <f t="shared" si="0"/>
        <v>455811</v>
      </c>
      <c r="L28" s="209">
        <f t="shared" si="0"/>
        <v>547434</v>
      </c>
      <c r="M28" s="209">
        <f t="shared" si="0"/>
        <v>926413</v>
      </c>
      <c r="N28" s="209">
        <f t="shared" si="0"/>
        <v>826639</v>
      </c>
      <c r="O28" s="434">
        <f>SUM(C28:N28)</f>
        <v>6418591</v>
      </c>
    </row>
    <row r="29" spans="1:17" ht="12.75">
      <c r="A29" s="204" t="str">
        <f>'кошторис2019 рік'!A53</f>
        <v>          Заробітна плата</v>
      </c>
      <c r="B29" s="205">
        <f>'кошторис2019 рік'!B53</f>
        <v>2111</v>
      </c>
      <c r="C29" s="206">
        <v>190000</v>
      </c>
      <c r="D29" s="206">
        <v>192000</v>
      </c>
      <c r="E29" s="206">
        <v>193000</v>
      </c>
      <c r="F29" s="206">
        <v>193000</v>
      </c>
      <c r="G29" s="206">
        <v>200000</v>
      </c>
      <c r="H29" s="206">
        <v>297600</v>
      </c>
      <c r="I29" s="206">
        <v>297600</v>
      </c>
      <c r="J29" s="206">
        <v>167587</v>
      </c>
      <c r="K29" s="206">
        <v>195000</v>
      </c>
      <c r="L29" s="206">
        <v>202000</v>
      </c>
      <c r="M29" s="206">
        <v>202000</v>
      </c>
      <c r="N29" s="206">
        <v>250000</v>
      </c>
      <c r="O29" s="417">
        <f>SUM(C29:N29)</f>
        <v>2579787</v>
      </c>
      <c r="P29" s="169"/>
      <c r="Q29" s="169"/>
    </row>
    <row r="30" spans="1:16" ht="12.75">
      <c r="A30" s="39" t="str">
        <f>'кошторис2019 рік'!A55</f>
        <v>Нарахування на оплату праці</v>
      </c>
      <c r="B30" s="137">
        <f>'кошторис2019 рік'!B55</f>
        <v>2120</v>
      </c>
      <c r="C30" s="138">
        <v>41800</v>
      </c>
      <c r="D30" s="138">
        <v>42240</v>
      </c>
      <c r="E30" s="138">
        <v>42460</v>
      </c>
      <c r="F30" s="138">
        <v>42460</v>
      </c>
      <c r="G30" s="138">
        <v>44000</v>
      </c>
      <c r="H30" s="138">
        <v>65472</v>
      </c>
      <c r="I30" s="138">
        <v>65472</v>
      </c>
      <c r="J30" s="138">
        <v>36868</v>
      </c>
      <c r="K30" s="138">
        <v>42900</v>
      </c>
      <c r="L30" s="138">
        <v>44440</v>
      </c>
      <c r="M30" s="138">
        <v>44440</v>
      </c>
      <c r="N30" s="138">
        <v>55000</v>
      </c>
      <c r="O30" s="417">
        <f>SUM(C30:N30)</f>
        <v>567552</v>
      </c>
      <c r="P30" s="169"/>
    </row>
    <row r="31" spans="1:17" s="143" customFormat="1" ht="13.5">
      <c r="A31" s="139" t="str">
        <f>'кошторис2019 рік'!A56</f>
        <v>Використання товарів і послуг </v>
      </c>
      <c r="B31" s="140">
        <f>'кошторис2019 рік'!B56</f>
        <v>2200</v>
      </c>
      <c r="C31" s="142">
        <f aca="true" t="shared" si="1" ref="C31:N31">SUM(C32:C38)</f>
        <v>80980</v>
      </c>
      <c r="D31" s="142">
        <f t="shared" si="1"/>
        <v>168394</v>
      </c>
      <c r="E31" s="142">
        <f t="shared" si="1"/>
        <v>285154</v>
      </c>
      <c r="F31" s="142">
        <f t="shared" si="1"/>
        <v>337870</v>
      </c>
      <c r="G31" s="142">
        <f t="shared" si="1"/>
        <v>237797</v>
      </c>
      <c r="H31" s="142">
        <f t="shared" si="1"/>
        <v>106851</v>
      </c>
      <c r="I31" s="142">
        <f t="shared" si="1"/>
        <v>86791</v>
      </c>
      <c r="J31" s="142">
        <f t="shared" si="1"/>
        <v>238498</v>
      </c>
      <c r="K31" s="142">
        <f t="shared" si="1"/>
        <v>215711</v>
      </c>
      <c r="L31" s="142">
        <f t="shared" si="1"/>
        <v>298994</v>
      </c>
      <c r="M31" s="142">
        <f t="shared" si="1"/>
        <v>679373</v>
      </c>
      <c r="N31" s="142">
        <f t="shared" si="1"/>
        <v>521639</v>
      </c>
      <c r="O31" s="435">
        <f>SUM(C31:N31)</f>
        <v>3258052</v>
      </c>
      <c r="P31" s="278"/>
      <c r="Q31" s="278"/>
    </row>
    <row r="32" spans="1:24" s="430" customFormat="1" ht="12.75">
      <c r="A32" s="426" t="str">
        <f>'кошторис2019 рік'!A57</f>
        <v>           Предмети, матеріали, обладнання та інвентар</v>
      </c>
      <c r="B32" s="427">
        <f>'кошторис2019 рік'!B57</f>
        <v>2210</v>
      </c>
      <c r="C32" s="428"/>
      <c r="D32" s="428">
        <v>15000</v>
      </c>
      <c r="E32" s="428">
        <v>84999</v>
      </c>
      <c r="F32" s="428">
        <v>61432</v>
      </c>
      <c r="G32" s="428">
        <v>61431</v>
      </c>
      <c r="H32" s="428">
        <v>61431</v>
      </c>
      <c r="I32" s="428">
        <v>61431</v>
      </c>
      <c r="J32" s="428">
        <v>61431</v>
      </c>
      <c r="K32" s="428">
        <v>61431</v>
      </c>
      <c r="L32" s="428">
        <v>61431</v>
      </c>
      <c r="M32" s="428">
        <v>61431</v>
      </c>
      <c r="N32" s="428">
        <v>61431</v>
      </c>
      <c r="O32" s="424">
        <f>SUM(C32:N32)</f>
        <v>652879</v>
      </c>
      <c r="P32" s="431"/>
      <c r="Q32" s="431"/>
      <c r="R32" s="429"/>
      <c r="S32" s="429"/>
      <c r="T32" s="429"/>
      <c r="U32" s="429"/>
      <c r="V32" s="429"/>
      <c r="W32" s="429"/>
      <c r="X32" s="429"/>
    </row>
    <row r="33" spans="1:16" ht="12.75">
      <c r="A33" s="127" t="str">
        <f>'кошторис2019 рік'!A58</f>
        <v>           Медикаменти та перев'язувальні матеріали</v>
      </c>
      <c r="B33" s="141">
        <f>'кошторис2019 рік'!B58</f>
        <v>2220</v>
      </c>
      <c r="C33" s="138"/>
      <c r="D33" s="138"/>
      <c r="E33" s="138"/>
      <c r="F33" s="138"/>
      <c r="G33" s="138"/>
      <c r="H33" s="138"/>
      <c r="I33" s="138"/>
      <c r="J33" s="138">
        <v>10000</v>
      </c>
      <c r="K33" s="138"/>
      <c r="L33" s="138"/>
      <c r="M33" s="138"/>
      <c r="N33" s="138"/>
      <c r="O33" s="424">
        <f aca="true" t="shared" si="2" ref="O33:O50">SUM(C33:N33)</f>
        <v>10000</v>
      </c>
      <c r="P33" s="169"/>
    </row>
    <row r="34" spans="1:16" ht="12.75">
      <c r="A34" s="127" t="str">
        <f>'кошторис2019 рік'!A59</f>
        <v>           Продукти харчування</v>
      </c>
      <c r="B34" s="141">
        <f>'кошторис2019 рік'!B59</f>
        <v>2230</v>
      </c>
      <c r="C34" s="138">
        <v>30000</v>
      </c>
      <c r="D34" s="138">
        <v>53000</v>
      </c>
      <c r="E34" s="138">
        <v>70000</v>
      </c>
      <c r="F34" s="138">
        <v>88000</v>
      </c>
      <c r="G34" s="138">
        <v>70000</v>
      </c>
      <c r="H34" s="138">
        <v>12000</v>
      </c>
      <c r="I34" s="138"/>
      <c r="J34" s="138"/>
      <c r="K34" s="138">
        <v>90000</v>
      </c>
      <c r="L34" s="138">
        <v>90000</v>
      </c>
      <c r="M34" s="138">
        <v>90000</v>
      </c>
      <c r="N34" s="138">
        <v>64935</v>
      </c>
      <c r="O34" s="425">
        <f t="shared" si="2"/>
        <v>657935</v>
      </c>
      <c r="P34" s="169"/>
    </row>
    <row r="35" spans="1:28" s="430" customFormat="1" ht="13.5">
      <c r="A35" s="426" t="str">
        <f>'кошторис2019 рік'!A60</f>
        <v>           Оплата послуг (крім комунальних)</v>
      </c>
      <c r="B35" s="427">
        <f>'кошторис2019 рік'!B60</f>
        <v>2240</v>
      </c>
      <c r="C35" s="428">
        <v>2000</v>
      </c>
      <c r="D35" s="428">
        <v>3000</v>
      </c>
      <c r="E35" s="428">
        <v>33800</v>
      </c>
      <c r="F35" s="428">
        <v>19300</v>
      </c>
      <c r="G35" s="428">
        <v>28500</v>
      </c>
      <c r="H35" s="428">
        <v>12500</v>
      </c>
      <c r="I35" s="428">
        <v>12000</v>
      </c>
      <c r="J35" s="428">
        <v>15000</v>
      </c>
      <c r="K35" s="428">
        <v>38500</v>
      </c>
      <c r="L35" s="428">
        <v>2000</v>
      </c>
      <c r="M35" s="428">
        <v>15000</v>
      </c>
      <c r="N35" s="428">
        <v>17700</v>
      </c>
      <c r="O35" s="424">
        <f t="shared" si="2"/>
        <v>199300</v>
      </c>
      <c r="P35" s="431"/>
      <c r="Q35" s="432"/>
      <c r="R35" s="433"/>
      <c r="S35" s="429"/>
      <c r="T35" s="429"/>
      <c r="U35" s="429"/>
      <c r="V35" s="429"/>
      <c r="W35" s="429"/>
      <c r="X35" s="429"/>
      <c r="Y35" s="429"/>
      <c r="Z35" s="429"/>
      <c r="AA35" s="429"/>
      <c r="AB35" s="429"/>
    </row>
    <row r="36" spans="1:15" s="429" customFormat="1" ht="12.75">
      <c r="A36" s="426" t="str">
        <f>'кошторис2019 рік'!A61</f>
        <v>           Видатки на відрядження</v>
      </c>
      <c r="B36" s="427">
        <f>'кошторис2019 рік'!B61</f>
        <v>2250</v>
      </c>
      <c r="C36" s="428">
        <v>15980</v>
      </c>
      <c r="D36" s="428">
        <v>30760</v>
      </c>
      <c r="E36" s="428">
        <v>2920</v>
      </c>
      <c r="F36" s="428">
        <v>5370</v>
      </c>
      <c r="G36" s="428">
        <v>9260</v>
      </c>
      <c r="H36" s="428">
        <v>2920</v>
      </c>
      <c r="I36" s="428">
        <v>860</v>
      </c>
      <c r="J36" s="428">
        <v>520</v>
      </c>
      <c r="K36" s="428">
        <v>1780</v>
      </c>
      <c r="L36" s="428">
        <v>2420</v>
      </c>
      <c r="M36" s="428">
        <v>2760</v>
      </c>
      <c r="N36" s="428">
        <v>4360</v>
      </c>
      <c r="O36" s="424">
        <f>SUM(C36:N36)</f>
        <v>79910</v>
      </c>
    </row>
    <row r="37" spans="1:15" ht="12.75">
      <c r="A37" s="127" t="str">
        <f>'кошторис2019 рік'!A62</f>
        <v>           Видатки на заходи спеціального призначення</v>
      </c>
      <c r="B37" s="141">
        <f>'кошторис2019 рік'!B62</f>
        <v>2260</v>
      </c>
      <c r="C37" s="138"/>
      <c r="D37" s="138"/>
      <c r="E37" s="138"/>
      <c r="F37" s="138"/>
      <c r="G37" s="423"/>
      <c r="H37" s="138"/>
      <c r="I37" s="138"/>
      <c r="J37" s="138"/>
      <c r="K37" s="138"/>
      <c r="L37" s="138"/>
      <c r="M37" s="138"/>
      <c r="N37" s="221"/>
      <c r="O37" s="225">
        <f t="shared" si="2"/>
        <v>0</v>
      </c>
    </row>
    <row r="38" spans="1:15" s="143" customFormat="1" ht="13.5">
      <c r="A38" s="139" t="str">
        <f>'кошторис2019 рік'!A63</f>
        <v>Оплата комунальних послуг та енергоносіїв</v>
      </c>
      <c r="B38" s="140">
        <f>'кошторис2019 рік'!B63</f>
        <v>2270</v>
      </c>
      <c r="C38" s="422">
        <f>SUM(C39+C40+C41)</f>
        <v>33000</v>
      </c>
      <c r="D38" s="422">
        <f aca="true" t="shared" si="3" ref="D38:N38">SUM(D39+D40+D41)</f>
        <v>66634</v>
      </c>
      <c r="E38" s="422">
        <f t="shared" si="3"/>
        <v>93435</v>
      </c>
      <c r="F38" s="422">
        <f t="shared" si="3"/>
        <v>163768</v>
      </c>
      <c r="G38" s="422">
        <f t="shared" si="3"/>
        <v>68606</v>
      </c>
      <c r="H38" s="422">
        <f t="shared" si="3"/>
        <v>18000</v>
      </c>
      <c r="I38" s="422">
        <f t="shared" si="3"/>
        <v>12500</v>
      </c>
      <c r="J38" s="422">
        <f t="shared" si="3"/>
        <v>151547</v>
      </c>
      <c r="K38" s="422">
        <f t="shared" si="3"/>
        <v>24000</v>
      </c>
      <c r="L38" s="422">
        <f t="shared" si="3"/>
        <v>143143</v>
      </c>
      <c r="M38" s="422">
        <f t="shared" si="3"/>
        <v>510182</v>
      </c>
      <c r="N38" s="422">
        <f t="shared" si="3"/>
        <v>373213</v>
      </c>
      <c r="O38" s="435">
        <f>SUM(C38:N38)</f>
        <v>1658028</v>
      </c>
    </row>
    <row r="39" spans="1:16" ht="12.75">
      <c r="A39" s="127" t="str">
        <f>'кошторис2019 рік'!A64</f>
        <v>            Оплата теплопостачання</v>
      </c>
      <c r="B39" s="141">
        <f>'кошторис2019 рік'!B64</f>
        <v>2271</v>
      </c>
      <c r="C39" s="138"/>
      <c r="D39" s="138">
        <v>42634</v>
      </c>
      <c r="E39" s="138">
        <v>69435</v>
      </c>
      <c r="F39" s="138">
        <v>144768</v>
      </c>
      <c r="G39" s="138">
        <v>49606</v>
      </c>
      <c r="H39" s="138"/>
      <c r="I39" s="138"/>
      <c r="J39" s="138">
        <v>138547</v>
      </c>
      <c r="K39" s="138"/>
      <c r="L39" s="138">
        <v>119143</v>
      </c>
      <c r="M39" s="138">
        <v>485626</v>
      </c>
      <c r="N39" s="138">
        <v>369213</v>
      </c>
      <c r="O39" s="225">
        <f t="shared" si="2"/>
        <v>1418972</v>
      </c>
      <c r="P39" s="169"/>
    </row>
    <row r="40" spans="1:18" ht="13.5">
      <c r="A40" s="127" t="str">
        <f>'кошторис2019 рік'!A65</f>
        <v>            Оплата водопостачання і водовідведення</v>
      </c>
      <c r="B40" s="141">
        <f>'кошторис2019 рік'!B65</f>
        <v>2272</v>
      </c>
      <c r="C40" s="138">
        <v>3000</v>
      </c>
      <c r="D40" s="138">
        <v>4000</v>
      </c>
      <c r="E40" s="138">
        <v>4000</v>
      </c>
      <c r="F40" s="138">
        <v>4000</v>
      </c>
      <c r="G40" s="138">
        <v>4000</v>
      </c>
      <c r="H40" s="138">
        <v>3000</v>
      </c>
      <c r="I40" s="138">
        <v>2500</v>
      </c>
      <c r="J40" s="138">
        <v>3000</v>
      </c>
      <c r="K40" s="138">
        <v>4000</v>
      </c>
      <c r="L40" s="138">
        <v>4000</v>
      </c>
      <c r="M40" s="138">
        <v>4000</v>
      </c>
      <c r="N40" s="138">
        <v>4000</v>
      </c>
      <c r="O40" s="225">
        <f t="shared" si="2"/>
        <v>43500</v>
      </c>
      <c r="R40" s="414"/>
    </row>
    <row r="41" spans="1:15" ht="12.75">
      <c r="A41" s="127" t="str">
        <f>'кошторис2019 рік'!A66</f>
        <v>            Оплата електроенергії </v>
      </c>
      <c r="B41" s="141">
        <f>'кошторис2019 рік'!B66</f>
        <v>2273</v>
      </c>
      <c r="C41" s="138">
        <v>30000</v>
      </c>
      <c r="D41" s="138">
        <v>20000</v>
      </c>
      <c r="E41" s="138">
        <v>20000</v>
      </c>
      <c r="F41" s="138">
        <v>15000</v>
      </c>
      <c r="G41" s="138">
        <v>15000</v>
      </c>
      <c r="H41" s="138">
        <v>15000</v>
      </c>
      <c r="I41" s="138">
        <v>10000</v>
      </c>
      <c r="J41" s="138">
        <v>10000</v>
      </c>
      <c r="K41" s="138">
        <v>20000</v>
      </c>
      <c r="L41" s="138">
        <v>20000</v>
      </c>
      <c r="M41" s="138">
        <v>20556</v>
      </c>
      <c r="N41" s="138"/>
      <c r="O41" s="225">
        <f t="shared" si="2"/>
        <v>195556</v>
      </c>
    </row>
    <row r="42" spans="1:15" ht="25.5">
      <c r="A42" s="127" t="s">
        <v>2858</v>
      </c>
      <c r="B42" s="141">
        <v>2282</v>
      </c>
      <c r="C42" s="138"/>
      <c r="D42" s="138"/>
      <c r="E42" s="138"/>
      <c r="F42" s="138"/>
      <c r="G42" s="138">
        <v>2400</v>
      </c>
      <c r="H42" s="138"/>
      <c r="I42" s="138"/>
      <c r="J42" s="138"/>
      <c r="K42" s="138">
        <v>1200</v>
      </c>
      <c r="L42" s="138">
        <v>2000</v>
      </c>
      <c r="M42" s="138"/>
      <c r="N42" s="221"/>
      <c r="O42" s="418">
        <f t="shared" si="2"/>
        <v>5600</v>
      </c>
    </row>
    <row r="43" spans="1:16" ht="12.75">
      <c r="A43" s="127" t="str">
        <f>'кошторис2019 рік'!A67</f>
        <v>            Оплата природного газу</v>
      </c>
      <c r="B43" s="141">
        <f>'кошторис2019 рік'!B67</f>
        <v>2274</v>
      </c>
      <c r="C43" s="138"/>
      <c r="D43" s="138"/>
      <c r="E43" s="138"/>
      <c r="F43" s="138"/>
      <c r="G43" s="138"/>
      <c r="H43" s="138"/>
      <c r="I43" s="138"/>
      <c r="J43" s="138"/>
      <c r="K43" s="138"/>
      <c r="L43" s="138"/>
      <c r="M43" s="138"/>
      <c r="N43" s="221"/>
      <c r="O43" s="225">
        <f t="shared" si="2"/>
        <v>0</v>
      </c>
      <c r="P43" s="169"/>
    </row>
    <row r="44" spans="1:15" s="143" customFormat="1" ht="13.5">
      <c r="A44" s="139" t="str">
        <f>'кошторис2019 рік'!A80</f>
        <v>Соціальне забезпечення</v>
      </c>
      <c r="B44" s="140">
        <f>'кошторис2019 рік'!B80</f>
        <v>2700</v>
      </c>
      <c r="C44" s="142"/>
      <c r="D44" s="142"/>
      <c r="E44" s="142"/>
      <c r="F44" s="142"/>
      <c r="G44" s="142"/>
      <c r="H44" s="142"/>
      <c r="I44" s="142"/>
      <c r="J44" s="142"/>
      <c r="K44" s="142"/>
      <c r="L44" s="142"/>
      <c r="M44" s="142"/>
      <c r="N44" s="142"/>
      <c r="O44" s="229">
        <f t="shared" si="2"/>
        <v>0</v>
      </c>
    </row>
    <row r="45" spans="1:15" ht="12.75">
      <c r="A45" s="127" t="str">
        <f>'кошторис2019 рік'!A83</f>
        <v>             Інші виплати населенню</v>
      </c>
      <c r="B45" s="141">
        <f>'кошторис2019 рік'!B83</f>
        <v>2730</v>
      </c>
      <c r="C45" s="138"/>
      <c r="D45" s="138"/>
      <c r="E45" s="138"/>
      <c r="F45" s="138"/>
      <c r="G45" s="138"/>
      <c r="H45" s="138"/>
      <c r="I45" s="138"/>
      <c r="J45" s="138"/>
      <c r="K45" s="138"/>
      <c r="L45" s="138"/>
      <c r="M45" s="138"/>
      <c r="N45" s="221"/>
      <c r="O45" s="225">
        <f t="shared" si="2"/>
        <v>0</v>
      </c>
    </row>
    <row r="46" spans="1:15" ht="13.5" thickBot="1">
      <c r="A46" s="139" t="str">
        <f>'кошторис2019 рік'!A84</f>
        <v>Інші видатки</v>
      </c>
      <c r="B46" s="140">
        <f>'кошторис2019 рік'!B84</f>
        <v>2800</v>
      </c>
      <c r="C46" s="138">
        <v>500</v>
      </c>
      <c r="D46" s="138">
        <v>1500</v>
      </c>
      <c r="E46" s="138">
        <v>2000</v>
      </c>
      <c r="F46" s="138"/>
      <c r="G46" s="138">
        <v>2000</v>
      </c>
      <c r="H46" s="138"/>
      <c r="I46" s="138"/>
      <c r="J46" s="138"/>
      <c r="K46" s="138">
        <v>1000</v>
      </c>
      <c r="L46" s="138"/>
      <c r="M46" s="138">
        <v>600</v>
      </c>
      <c r="N46" s="138"/>
      <c r="O46" s="424">
        <f t="shared" si="2"/>
        <v>7600</v>
      </c>
    </row>
    <row r="47" spans="1:15" ht="13.5" thickBot="1">
      <c r="A47" s="216" t="s">
        <v>2312</v>
      </c>
      <c r="B47" s="208" t="s">
        <v>2313</v>
      </c>
      <c r="C47" s="217"/>
      <c r="D47" s="217"/>
      <c r="E47" s="217"/>
      <c r="F47" s="217"/>
      <c r="G47" s="217"/>
      <c r="H47" s="217"/>
      <c r="I47" s="217"/>
      <c r="J47" s="217"/>
      <c r="K47" s="217"/>
      <c r="L47" s="217"/>
      <c r="M47" s="217"/>
      <c r="N47" s="217"/>
      <c r="O47" s="227">
        <f t="shared" si="2"/>
        <v>0</v>
      </c>
    </row>
    <row r="48" spans="1:15" s="143" customFormat="1" ht="25.5">
      <c r="A48" s="213" t="str">
        <f>'кошторис2019 рік'!A87</f>
        <v>Придбання обладнання і предметів довгострокового користування</v>
      </c>
      <c r="B48" s="214">
        <f>'кошторис2019 рік'!B87</f>
        <v>3110</v>
      </c>
      <c r="C48" s="215"/>
      <c r="D48" s="215"/>
      <c r="E48" s="215"/>
      <c r="F48" s="215"/>
      <c r="G48" s="215"/>
      <c r="H48" s="215"/>
      <c r="I48" s="215"/>
      <c r="J48" s="215"/>
      <c r="K48" s="215"/>
      <c r="L48" s="215"/>
      <c r="M48" s="215"/>
      <c r="N48" s="215"/>
      <c r="O48" s="228">
        <f t="shared" si="2"/>
        <v>0</v>
      </c>
    </row>
    <row r="49" spans="1:15" s="143" customFormat="1" ht="13.5">
      <c r="A49" s="139" t="str">
        <f>'кошторис2019 рік'!A91</f>
        <v>Капітальний ремонт</v>
      </c>
      <c r="B49" s="140">
        <f>'кошторис2019 рік'!B91</f>
        <v>3130</v>
      </c>
      <c r="C49" s="142"/>
      <c r="D49" s="142"/>
      <c r="E49" s="142"/>
      <c r="F49" s="142"/>
      <c r="G49" s="142"/>
      <c r="H49" s="142"/>
      <c r="I49" s="142"/>
      <c r="J49" s="142"/>
      <c r="K49" s="142"/>
      <c r="L49" s="142"/>
      <c r="M49" s="142"/>
      <c r="N49" s="142"/>
      <c r="O49" s="229">
        <f t="shared" si="2"/>
        <v>0</v>
      </c>
    </row>
    <row r="50" spans="1:15" ht="13.5" thickBot="1">
      <c r="A50" s="210" t="str">
        <f>'кошторис2019 рік'!A93</f>
        <v>             Капітальний ремонт інших об'єктів</v>
      </c>
      <c r="B50" s="211">
        <f>'кошторис2019 рік'!B93</f>
        <v>3132</v>
      </c>
      <c r="C50" s="212"/>
      <c r="D50" s="212"/>
      <c r="E50" s="212"/>
      <c r="F50" s="212"/>
      <c r="G50" s="212"/>
      <c r="H50" s="212"/>
      <c r="I50" s="212"/>
      <c r="J50" s="212"/>
      <c r="K50" s="212"/>
      <c r="L50" s="212"/>
      <c r="M50" s="212"/>
      <c r="N50" s="222"/>
      <c r="O50" s="226">
        <f t="shared" si="2"/>
        <v>0</v>
      </c>
    </row>
    <row r="51" spans="1:17" s="26" customFormat="1" ht="16.5" thickBot="1" thickTop="1">
      <c r="A51" s="230" t="s">
        <v>308</v>
      </c>
      <c r="B51" s="231"/>
      <c r="C51" s="232">
        <f aca="true" t="shared" si="4" ref="C51:O51">C47+C29+C30+C31+C42+C46</f>
        <v>313280</v>
      </c>
      <c r="D51" s="232">
        <f t="shared" si="4"/>
        <v>404134</v>
      </c>
      <c r="E51" s="232">
        <f t="shared" si="4"/>
        <v>522614</v>
      </c>
      <c r="F51" s="232">
        <f t="shared" si="4"/>
        <v>573330</v>
      </c>
      <c r="G51" s="232">
        <f t="shared" si="4"/>
        <v>486197</v>
      </c>
      <c r="H51" s="232">
        <f t="shared" si="4"/>
        <v>469923</v>
      </c>
      <c r="I51" s="232">
        <f t="shared" si="4"/>
        <v>449863</v>
      </c>
      <c r="J51" s="232">
        <f t="shared" si="4"/>
        <v>442953</v>
      </c>
      <c r="K51" s="232">
        <f t="shared" si="4"/>
        <v>455811</v>
      </c>
      <c r="L51" s="232">
        <f t="shared" si="4"/>
        <v>547434</v>
      </c>
      <c r="M51" s="232">
        <f t="shared" si="4"/>
        <v>926413</v>
      </c>
      <c r="N51" s="232">
        <f t="shared" si="4"/>
        <v>826639</v>
      </c>
      <c r="O51" s="232">
        <f t="shared" si="4"/>
        <v>6418591</v>
      </c>
      <c r="P51" s="173"/>
      <c r="Q51" s="173"/>
    </row>
    <row r="52" spans="1:15" s="8" customFormat="1" ht="6.75" customHeight="1" thickTop="1">
      <c r="A52" s="218"/>
      <c r="B52" s="10"/>
      <c r="C52" s="42"/>
      <c r="D52" s="42"/>
      <c r="E52" s="32"/>
      <c r="F52" s="7"/>
      <c r="G52" s="7"/>
      <c r="H52" s="7"/>
      <c r="I52" s="7"/>
      <c r="J52" s="7"/>
      <c r="K52" s="7"/>
      <c r="L52" s="7"/>
      <c r="M52" s="7"/>
      <c r="N52" s="7"/>
      <c r="O52" s="7"/>
    </row>
    <row r="53" spans="1:5" ht="12.75" hidden="1">
      <c r="A53" s="35"/>
      <c r="B53" s="10"/>
      <c r="C53" s="42"/>
      <c r="D53" s="42"/>
      <c r="E53" s="32"/>
    </row>
    <row r="54" spans="1:5" ht="1.5" customHeight="1" hidden="1">
      <c r="A54" s="35"/>
      <c r="B54" s="10"/>
      <c r="C54" s="42"/>
      <c r="D54" s="42"/>
      <c r="E54" s="32"/>
    </row>
    <row r="55" spans="1:11" ht="15">
      <c r="A55" s="16" t="s">
        <v>324</v>
      </c>
      <c r="B55" s="9"/>
      <c r="C55" s="9"/>
      <c r="D55" s="9"/>
      <c r="E55" s="9"/>
      <c r="F55" s="492"/>
      <c r="G55" s="492"/>
      <c r="H55" s="9"/>
      <c r="I55" s="493" t="str">
        <f>Заполнить!$B$7</f>
        <v>Л.В.Михайлик</v>
      </c>
      <c r="J55" s="493"/>
      <c r="K55" s="493"/>
    </row>
    <row r="56" spans="1:11" ht="15">
      <c r="A56" s="16"/>
      <c r="B56" s="9"/>
      <c r="C56" s="9"/>
      <c r="D56" s="9"/>
      <c r="E56" s="9"/>
      <c r="F56" s="482" t="s">
        <v>2562</v>
      </c>
      <c r="G56" s="482"/>
      <c r="H56" s="66"/>
      <c r="I56" s="482" t="s">
        <v>1783</v>
      </c>
      <c r="J56" s="482"/>
      <c r="K56" s="482"/>
    </row>
    <row r="57" spans="1:11" ht="15">
      <c r="A57" s="22" t="s">
        <v>1055</v>
      </c>
      <c r="B57" s="43"/>
      <c r="C57" s="43"/>
      <c r="D57" s="43"/>
      <c r="E57" s="43"/>
      <c r="F57" s="492"/>
      <c r="G57" s="492"/>
      <c r="H57" s="9"/>
      <c r="I57" s="493" t="s">
        <v>1163</v>
      </c>
      <c r="J57" s="493"/>
      <c r="K57" s="493"/>
    </row>
    <row r="58" spans="1:11" ht="15">
      <c r="A58" s="22"/>
      <c r="B58" s="9"/>
      <c r="C58" s="9"/>
      <c r="D58" s="9"/>
      <c r="E58" s="9"/>
      <c r="F58" s="482" t="s">
        <v>2562</v>
      </c>
      <c r="G58" s="482"/>
      <c r="H58" s="66"/>
      <c r="I58" s="482" t="s">
        <v>1783</v>
      </c>
      <c r="J58" s="482"/>
      <c r="K58" s="482"/>
    </row>
    <row r="59" spans="1:19" ht="15">
      <c r="A59" s="171" t="s">
        <v>3210</v>
      </c>
      <c r="B59" s="11"/>
      <c r="C59" s="9"/>
      <c r="D59" s="17"/>
      <c r="E59" s="17"/>
      <c r="F59" s="436"/>
      <c r="G59" s="436"/>
      <c r="H59" s="436"/>
      <c r="I59" s="436"/>
      <c r="J59" s="436"/>
      <c r="K59" s="436"/>
      <c r="L59" s="436"/>
      <c r="M59" s="436"/>
      <c r="N59" s="436"/>
      <c r="O59" s="32"/>
      <c r="P59" s="437"/>
      <c r="Q59" s="437"/>
      <c r="R59" s="437"/>
      <c r="S59" s="437"/>
    </row>
    <row r="60" spans="1:11" ht="15">
      <c r="A60" s="57" t="s">
        <v>1124</v>
      </c>
      <c r="B60" s="18"/>
      <c r="C60" s="9"/>
      <c r="D60" s="17"/>
      <c r="E60" s="17"/>
      <c r="F60" s="17"/>
      <c r="G60" s="17"/>
      <c r="H60" s="17"/>
      <c r="I60" s="17"/>
      <c r="J60" s="17"/>
      <c r="K60" s="17"/>
    </row>
    <row r="61" spans="1:11" ht="15">
      <c r="A61" s="18" t="s">
        <v>1764</v>
      </c>
      <c r="B61" s="18"/>
      <c r="C61" s="9"/>
      <c r="D61" s="17"/>
      <c r="E61" s="17"/>
      <c r="F61" s="17"/>
      <c r="G61" s="17"/>
      <c r="H61" s="17"/>
      <c r="I61" s="17"/>
      <c r="J61" s="17"/>
      <c r="K61" s="17"/>
    </row>
    <row r="62" spans="1:11" ht="15">
      <c r="A62" s="131" t="s">
        <v>429</v>
      </c>
      <c r="B62" s="9"/>
      <c r="C62" s="9"/>
      <c r="D62" s="9"/>
      <c r="E62" s="9"/>
      <c r="F62" s="17"/>
      <c r="G62" s="17"/>
      <c r="H62" s="17"/>
      <c r="I62" s="17"/>
      <c r="J62" s="17"/>
      <c r="K62" s="17"/>
    </row>
  </sheetData>
  <sheetProtection/>
  <mergeCells count="31">
    <mergeCell ref="J1:O3"/>
    <mergeCell ref="J7:O7"/>
    <mergeCell ref="J9:O9"/>
    <mergeCell ref="J5:O5"/>
    <mergeCell ref="L6:M6"/>
    <mergeCell ref="J8:O8"/>
    <mergeCell ref="J10:O10"/>
    <mergeCell ref="L11:O11"/>
    <mergeCell ref="J12:K12"/>
    <mergeCell ref="L12:O12"/>
    <mergeCell ref="J13:M13"/>
    <mergeCell ref="J14:M14"/>
    <mergeCell ref="N14:O14"/>
    <mergeCell ref="A15:O15"/>
    <mergeCell ref="A16:O16"/>
    <mergeCell ref="A17:O17"/>
    <mergeCell ref="A18:O18"/>
    <mergeCell ref="A19:O19"/>
    <mergeCell ref="A20:O20"/>
    <mergeCell ref="A21:O21"/>
    <mergeCell ref="A22:O22"/>
    <mergeCell ref="A23:O23"/>
    <mergeCell ref="A24:O24"/>
    <mergeCell ref="F55:G55"/>
    <mergeCell ref="I55:K55"/>
    <mergeCell ref="F56:G56"/>
    <mergeCell ref="I56:K56"/>
    <mergeCell ref="F57:G57"/>
    <mergeCell ref="I57:K57"/>
    <mergeCell ref="F58:G58"/>
    <mergeCell ref="I58:K58"/>
  </mergeCells>
  <printOptions horizontalCentered="1"/>
  <pageMargins left="0.15748031496062992" right="0.1968503937007874" top="0.18" bottom="0.17" header="0.5118110236220472" footer="0.5118110236220472"/>
  <pageSetup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P86"/>
  <sheetViews>
    <sheetView zoomScalePageLayoutView="0" workbookViewId="0" topLeftCell="A16">
      <selection activeCell="E32" sqref="E32"/>
    </sheetView>
  </sheetViews>
  <sheetFormatPr defaultColWidth="9.00390625" defaultRowHeight="12.75"/>
  <cols>
    <col min="1" max="1" width="58.00390625" style="71" customWidth="1"/>
    <col min="2" max="2" width="8.875" style="71" customWidth="1"/>
    <col min="3" max="8" width="11.75390625" style="71" customWidth="1"/>
    <col min="9" max="9" width="15.625" style="71" customWidth="1"/>
    <col min="10" max="14" width="11.75390625" style="71" customWidth="1"/>
    <col min="15" max="16384" width="9.125" style="71" customWidth="1"/>
  </cols>
  <sheetData>
    <row r="1" spans="9:14" ht="12.75" customHeight="1">
      <c r="I1" s="71" t="s">
        <v>483</v>
      </c>
      <c r="J1" s="411"/>
      <c r="K1" s="411"/>
      <c r="L1" s="411"/>
      <c r="M1" s="411"/>
      <c r="N1" s="411"/>
    </row>
    <row r="2" spans="9:14" ht="10.5" customHeight="1">
      <c r="I2" s="71" t="s">
        <v>245</v>
      </c>
      <c r="J2" s="411"/>
      <c r="K2" s="411"/>
      <c r="L2" s="411"/>
      <c r="M2" s="411"/>
      <c r="N2" s="411"/>
    </row>
    <row r="3" ht="13.5" customHeight="1">
      <c r="I3" s="71" t="s">
        <v>2237</v>
      </c>
    </row>
    <row r="4" spans="1:14" ht="15.75">
      <c r="A4" s="515" t="s">
        <v>3339</v>
      </c>
      <c r="B4" s="515"/>
      <c r="C4" s="515"/>
      <c r="D4" s="515"/>
      <c r="E4" s="515"/>
      <c r="F4" s="515"/>
      <c r="G4" s="515"/>
      <c r="H4" s="515"/>
      <c r="I4" s="515"/>
      <c r="J4" s="515"/>
      <c r="K4" s="515"/>
      <c r="L4" s="515"/>
      <c r="M4" s="515"/>
      <c r="N4" s="515"/>
    </row>
    <row r="5" spans="1:16" ht="15.75">
      <c r="A5" s="479" t="str">
        <f>'план без5000'!A16:O16</f>
        <v>на  2019 РІК</v>
      </c>
      <c r="B5" s="479"/>
      <c r="C5" s="479"/>
      <c r="D5" s="479"/>
      <c r="E5" s="479"/>
      <c r="F5" s="479"/>
      <c r="G5" s="479"/>
      <c r="H5" s="479"/>
      <c r="I5" s="479"/>
      <c r="J5" s="479"/>
      <c r="K5" s="479"/>
      <c r="L5" s="479"/>
      <c r="M5" s="479"/>
      <c r="N5" s="479"/>
      <c r="O5" s="75"/>
      <c r="P5" s="75"/>
    </row>
    <row r="6" spans="1:16" ht="15.75">
      <c r="A6" s="478" t="str">
        <f>CONCATENATE(Заполнить!$B$3,"  ",Заполнить!$B$2)</f>
        <v>25154081  Кременчуцький ліцей № 4 " Кремінь" Кременчуцької міської ради Полтавської області</v>
      </c>
      <c r="B6" s="478"/>
      <c r="C6" s="478"/>
      <c r="D6" s="478"/>
      <c r="E6" s="478"/>
      <c r="F6" s="478"/>
      <c r="G6" s="478"/>
      <c r="H6" s="478"/>
      <c r="I6" s="478"/>
      <c r="J6" s="478"/>
      <c r="K6" s="478"/>
      <c r="L6" s="478"/>
      <c r="M6" s="478"/>
      <c r="N6" s="478"/>
      <c r="O6" s="76"/>
      <c r="P6" s="76"/>
    </row>
    <row r="7" spans="1:16" ht="12.75">
      <c r="A7" s="482" t="s">
        <v>3060</v>
      </c>
      <c r="B7" s="482"/>
      <c r="C7" s="482"/>
      <c r="D7" s="482"/>
      <c r="E7" s="482"/>
      <c r="F7" s="482"/>
      <c r="G7" s="482"/>
      <c r="H7" s="482"/>
      <c r="I7" s="482"/>
      <c r="J7" s="482"/>
      <c r="K7" s="482"/>
      <c r="L7" s="482"/>
      <c r="M7" s="482"/>
      <c r="N7" s="482"/>
      <c r="O7" s="67"/>
      <c r="P7" s="67"/>
    </row>
    <row r="8" spans="1:16" ht="15.75">
      <c r="A8" s="478" t="str">
        <f>Заполнить!$B$4</f>
        <v>м.Кременчук Полтавської області</v>
      </c>
      <c r="B8" s="478"/>
      <c r="C8" s="478"/>
      <c r="D8" s="478"/>
      <c r="E8" s="478"/>
      <c r="F8" s="478"/>
      <c r="G8" s="478"/>
      <c r="H8" s="478"/>
      <c r="I8" s="478"/>
      <c r="J8" s="478"/>
      <c r="K8" s="478"/>
      <c r="L8" s="478"/>
      <c r="M8" s="478"/>
      <c r="N8" s="478"/>
      <c r="O8" s="76"/>
      <c r="P8" s="76"/>
    </row>
    <row r="9" spans="1:16" ht="12.75">
      <c r="A9" s="482" t="s">
        <v>1763</v>
      </c>
      <c r="B9" s="482"/>
      <c r="C9" s="482"/>
      <c r="D9" s="482"/>
      <c r="E9" s="482"/>
      <c r="F9" s="482"/>
      <c r="G9" s="482"/>
      <c r="H9" s="482"/>
      <c r="I9" s="482"/>
      <c r="J9" s="482"/>
      <c r="K9" s="482"/>
      <c r="L9" s="482"/>
      <c r="M9" s="482"/>
      <c r="N9" s="482"/>
      <c r="O9" s="67"/>
      <c r="P9" s="67"/>
    </row>
    <row r="10" spans="1:16" ht="15.75">
      <c r="A10" s="487" t="str">
        <f>CONCATENATE("Вид бюджету  ",IF(Заполнить!$B$5=1,"ДЕРЖАВНИЙ","МІСЦЕВИЙ"))</f>
        <v>Вид бюджету  МІСЦЕВИЙ</v>
      </c>
      <c r="B10" s="487"/>
      <c r="C10" s="487"/>
      <c r="D10" s="487"/>
      <c r="E10" s="487"/>
      <c r="F10" s="487"/>
      <c r="G10" s="487"/>
      <c r="H10" s="487"/>
      <c r="I10" s="487"/>
      <c r="J10" s="487"/>
      <c r="K10" s="487"/>
      <c r="L10" s="487"/>
      <c r="M10" s="487"/>
      <c r="N10" s="487"/>
      <c r="O10" s="77"/>
      <c r="P10" s="77"/>
    </row>
    <row r="11" spans="1:16" ht="15">
      <c r="A11" s="495" t="str">
        <f>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06  Орган* з питань освіти і науки</v>
      </c>
      <c r="B11" s="495"/>
      <c r="C11" s="495"/>
      <c r="D11" s="495"/>
      <c r="E11" s="495"/>
      <c r="F11" s="495"/>
      <c r="G11" s="495"/>
      <c r="H11" s="495"/>
      <c r="I11" s="495"/>
      <c r="J11" s="495"/>
      <c r="K11" s="495"/>
      <c r="L11" s="495"/>
      <c r="M11" s="495"/>
      <c r="N11" s="495"/>
      <c r="O11" s="78"/>
      <c r="P11" s="78"/>
    </row>
    <row r="12" spans="1:16" ht="15">
      <c r="A12" s="495" t="str">
        <f>IF(Заполнить!$B$5=1,CONCATENATE("код та назва програмної класифікації видатків та кредитування державного бюджету  ",Заполнить!$B$16,"  ",Заполнить!$C$16),CONCATENATE("код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2" s="495"/>
      <c r="C12" s="495"/>
      <c r="D12" s="495"/>
      <c r="E12" s="495"/>
      <c r="F12" s="495"/>
      <c r="G12" s="495"/>
      <c r="H12" s="495"/>
      <c r="I12" s="495"/>
      <c r="J12" s="495"/>
      <c r="K12" s="495"/>
      <c r="L12" s="495"/>
      <c r="M12" s="495"/>
      <c r="N12" s="495"/>
      <c r="O12" s="78"/>
      <c r="P12" s="78"/>
    </row>
    <row r="13" spans="1:16" ht="15">
      <c r="A13" s="495" t="str">
        <f>IF(Заполнить!$B$5=2,CONCATENATE("(код та назва тимчасової класифікації видатків та кредитування місцевих бюджетів ",Заполнить!$B$16,"  ",Заполнить!$C$16,")"),CONCATENATE("(код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0611020  )</v>
      </c>
      <c r="B13" s="495"/>
      <c r="C13" s="495"/>
      <c r="D13" s="495"/>
      <c r="E13" s="495"/>
      <c r="F13" s="495"/>
      <c r="G13" s="495"/>
      <c r="H13" s="495"/>
      <c r="I13" s="495"/>
      <c r="J13" s="495"/>
      <c r="K13" s="495"/>
      <c r="L13" s="495"/>
      <c r="M13" s="495"/>
      <c r="N13" s="495"/>
      <c r="O13" s="78"/>
      <c r="P13" s="78"/>
    </row>
    <row r="14" ht="13.5" thickBot="1">
      <c r="N14" s="71" t="s">
        <v>1121</v>
      </c>
    </row>
    <row r="15" spans="1:14" ht="15.75" customHeight="1" thickTop="1">
      <c r="A15" s="501" t="s">
        <v>492</v>
      </c>
      <c r="B15" s="516" t="s">
        <v>493</v>
      </c>
      <c r="C15" s="519" t="s">
        <v>1129</v>
      </c>
      <c r="D15" s="508" t="s">
        <v>428</v>
      </c>
      <c r="E15" s="509"/>
      <c r="F15" s="509"/>
      <c r="G15" s="509"/>
      <c r="H15" s="510"/>
      <c r="I15" s="526" t="s">
        <v>1192</v>
      </c>
      <c r="J15" s="527"/>
      <c r="K15" s="528"/>
      <c r="L15" s="529"/>
      <c r="M15" s="521" t="s">
        <v>1115</v>
      </c>
      <c r="N15" s="522"/>
    </row>
    <row r="16" spans="1:14" ht="15.75" customHeight="1">
      <c r="A16" s="502"/>
      <c r="B16" s="517"/>
      <c r="C16" s="520"/>
      <c r="D16" s="511"/>
      <c r="E16" s="512"/>
      <c r="F16" s="512"/>
      <c r="G16" s="512"/>
      <c r="H16" s="513"/>
      <c r="I16" s="530"/>
      <c r="J16" s="525"/>
      <c r="K16" s="531"/>
      <c r="L16" s="500"/>
      <c r="M16" s="504" t="s">
        <v>1116</v>
      </c>
      <c r="N16" s="505"/>
    </row>
    <row r="17" spans="1:14" ht="15.75" customHeight="1">
      <c r="A17" s="502"/>
      <c r="B17" s="517"/>
      <c r="C17" s="520"/>
      <c r="D17" s="523" t="s">
        <v>1054</v>
      </c>
      <c r="E17" s="514" t="s">
        <v>3334</v>
      </c>
      <c r="F17" s="499"/>
      <c r="G17" s="499"/>
      <c r="H17" s="498"/>
      <c r="I17" s="525" t="s">
        <v>1054</v>
      </c>
      <c r="J17" s="498" t="s">
        <v>1117</v>
      </c>
      <c r="K17" s="499"/>
      <c r="L17" s="500"/>
      <c r="M17" s="506"/>
      <c r="N17" s="507"/>
    </row>
    <row r="18" spans="1:14" ht="15.75">
      <c r="A18" s="503"/>
      <c r="B18" s="518"/>
      <c r="C18" s="520"/>
      <c r="D18" s="524"/>
      <c r="E18" s="369">
        <v>25010100</v>
      </c>
      <c r="F18" s="369">
        <v>25010200</v>
      </c>
      <c r="G18" s="390">
        <v>25010300</v>
      </c>
      <c r="H18" s="413">
        <v>25010400</v>
      </c>
      <c r="I18" s="525"/>
      <c r="J18" s="368">
        <v>25020100</v>
      </c>
      <c r="K18" s="408">
        <v>25020200</v>
      </c>
      <c r="L18" s="408">
        <v>25020300</v>
      </c>
      <c r="M18" s="412">
        <v>18050400</v>
      </c>
      <c r="N18" s="385"/>
    </row>
    <row r="19" spans="1:14" ht="16.5" thickBot="1">
      <c r="A19" s="346" t="s">
        <v>494</v>
      </c>
      <c r="B19" s="347" t="s">
        <v>495</v>
      </c>
      <c r="C19" s="388" t="s">
        <v>496</v>
      </c>
      <c r="D19" s="389" t="s">
        <v>497</v>
      </c>
      <c r="E19" s="408">
        <v>5</v>
      </c>
      <c r="F19" s="410">
        <v>6</v>
      </c>
      <c r="G19" s="410">
        <v>7</v>
      </c>
      <c r="H19" s="408">
        <v>8</v>
      </c>
      <c r="I19" s="405" t="s">
        <v>1118</v>
      </c>
      <c r="J19" s="369" t="s">
        <v>1119</v>
      </c>
      <c r="K19" s="390">
        <v>11</v>
      </c>
      <c r="L19" s="372">
        <v>12</v>
      </c>
      <c r="M19" s="187">
        <v>13</v>
      </c>
      <c r="N19" s="348">
        <v>14</v>
      </c>
    </row>
    <row r="20" spans="1:14" s="279" customFormat="1" ht="17.25" thickBot="1" thickTop="1">
      <c r="A20" s="340" t="s">
        <v>705</v>
      </c>
      <c r="B20" s="341" t="s">
        <v>498</v>
      </c>
      <c r="C20" s="342"/>
      <c r="D20" s="370"/>
      <c r="E20" s="409">
        <f>E21</f>
        <v>0</v>
      </c>
      <c r="F20" s="409"/>
      <c r="G20" s="409"/>
      <c r="H20" s="407"/>
      <c r="I20" s="358">
        <f>I21</f>
        <v>0</v>
      </c>
      <c r="J20" s="343">
        <f>J21</f>
        <v>0</v>
      </c>
      <c r="K20" s="391"/>
      <c r="L20" s="373">
        <f>P2021</f>
        <v>0</v>
      </c>
      <c r="M20" s="343">
        <f>M21</f>
        <v>0</v>
      </c>
      <c r="N20" s="345">
        <f>N21</f>
        <v>0</v>
      </c>
    </row>
    <row r="21" spans="1:14" ht="17.25" thickBot="1" thickTop="1">
      <c r="A21" s="349" t="s">
        <v>1120</v>
      </c>
      <c r="B21" s="350" t="s">
        <v>498</v>
      </c>
      <c r="C21" s="351"/>
      <c r="D21" s="370"/>
      <c r="E21" s="353"/>
      <c r="F21" s="353"/>
      <c r="G21" s="353"/>
      <c r="H21" s="392"/>
      <c r="I21" s="359"/>
      <c r="J21" s="352"/>
      <c r="K21" s="392"/>
      <c r="L21" s="374"/>
      <c r="M21" s="352">
        <f>M22</f>
        <v>0</v>
      </c>
      <c r="N21" s="354">
        <v>0</v>
      </c>
    </row>
    <row r="22" spans="1:14" ht="17.25" thickBot="1" thickTop="1">
      <c r="A22" s="340" t="s">
        <v>1857</v>
      </c>
      <c r="B22" s="341" t="s">
        <v>498</v>
      </c>
      <c r="C22" s="342"/>
      <c r="D22" s="370"/>
      <c r="E22" s="344"/>
      <c r="F22" s="344"/>
      <c r="G22" s="344"/>
      <c r="H22" s="391"/>
      <c r="I22" s="358">
        <f aca="true" t="shared" si="0" ref="I22:N22">I23+I58</f>
        <v>0</v>
      </c>
      <c r="J22" s="343"/>
      <c r="K22" s="391"/>
      <c r="L22" s="373">
        <f t="shared" si="0"/>
        <v>0</v>
      </c>
      <c r="M22" s="343"/>
      <c r="N22" s="345">
        <f t="shared" si="0"/>
        <v>0</v>
      </c>
    </row>
    <row r="23" spans="1:14" s="284" customFormat="1" ht="17.25" thickBot="1" thickTop="1">
      <c r="A23" s="334" t="str">
        <f>'кошторис2019 рік'!A51</f>
        <v>ПОТОЧНІ ВИДАТКИ</v>
      </c>
      <c r="B23" s="335">
        <f>'кошторис2019 рік'!B51</f>
        <v>2000</v>
      </c>
      <c r="C23" s="336">
        <f>SUM(C24+C29)</f>
        <v>0</v>
      </c>
      <c r="D23" s="370"/>
      <c r="E23" s="338">
        <f>E24+E29+E45+E48+E52+E56+E57</f>
        <v>0</v>
      </c>
      <c r="F23" s="338"/>
      <c r="G23" s="338"/>
      <c r="H23" s="393"/>
      <c r="I23" s="360"/>
      <c r="J23" s="337"/>
      <c r="K23" s="393"/>
      <c r="L23" s="375">
        <f>L24+L29+L45+L48+L52+L56+L57</f>
        <v>0</v>
      </c>
      <c r="M23" s="337">
        <v>0</v>
      </c>
      <c r="N23" s="339">
        <f>N24+N29+N45+N48+N52+N56+N57</f>
        <v>0</v>
      </c>
    </row>
    <row r="24" spans="1:14" s="279" customFormat="1" ht="17.25" thickBot="1" thickTop="1">
      <c r="A24" s="317" t="e">
        <f>'кошторис2019 рік'!#REF!</f>
        <v>#REF!</v>
      </c>
      <c r="B24" s="292" t="e">
        <f>'кошторис2019 рік'!#REF!</f>
        <v>#REF!</v>
      </c>
      <c r="C24" s="305">
        <f>C25+C28</f>
        <v>0</v>
      </c>
      <c r="D24" s="370">
        <f aca="true" t="shared" si="1" ref="D24:D77">E24+F24+G24</f>
        <v>0</v>
      </c>
      <c r="E24" s="280">
        <f aca="true" t="shared" si="2" ref="E24:N24">E25+E28</f>
        <v>0</v>
      </c>
      <c r="F24" s="280">
        <f t="shared" si="2"/>
        <v>0</v>
      </c>
      <c r="G24" s="280">
        <f t="shared" si="2"/>
        <v>0</v>
      </c>
      <c r="H24" s="394"/>
      <c r="I24" s="361">
        <f t="shared" si="2"/>
        <v>0</v>
      </c>
      <c r="J24" s="298">
        <f t="shared" si="2"/>
        <v>0</v>
      </c>
      <c r="K24" s="394"/>
      <c r="L24" s="376">
        <f t="shared" si="2"/>
        <v>0</v>
      </c>
      <c r="M24" s="298">
        <f t="shared" si="2"/>
        <v>0</v>
      </c>
      <c r="N24" s="314">
        <f t="shared" si="2"/>
        <v>0</v>
      </c>
    </row>
    <row r="25" spans="1:14" s="284" customFormat="1" ht="17.25" thickBot="1" thickTop="1">
      <c r="A25" s="318" t="str">
        <f>'кошторис2019 рік'!A52</f>
        <v>Оплата праці</v>
      </c>
      <c r="B25" s="294">
        <f>'кошторис2019 рік'!B52</f>
        <v>2110</v>
      </c>
      <c r="C25" s="307"/>
      <c r="D25" s="370">
        <f t="shared" si="1"/>
        <v>0</v>
      </c>
      <c r="E25" s="287"/>
      <c r="F25" s="287">
        <f aca="true" t="shared" si="3" ref="F25:N25">F26+F27</f>
        <v>0</v>
      </c>
      <c r="G25" s="287">
        <f t="shared" si="3"/>
        <v>0</v>
      </c>
      <c r="H25" s="395"/>
      <c r="I25" s="362"/>
      <c r="J25" s="300"/>
      <c r="K25" s="395"/>
      <c r="L25" s="377">
        <f t="shared" si="3"/>
        <v>0</v>
      </c>
      <c r="M25" s="300">
        <f t="shared" si="3"/>
        <v>0</v>
      </c>
      <c r="N25" s="319">
        <f t="shared" si="3"/>
        <v>0</v>
      </c>
    </row>
    <row r="26" spans="1:14" ht="17.25" thickBot="1" thickTop="1">
      <c r="A26" s="320" t="str">
        <f>'кошторис2019 рік'!A53</f>
        <v>          Заробітна плата</v>
      </c>
      <c r="B26" s="295">
        <f>'кошторис2019 рік'!B53</f>
        <v>2111</v>
      </c>
      <c r="C26" s="308"/>
      <c r="D26" s="370"/>
      <c r="E26" s="282"/>
      <c r="F26" s="282"/>
      <c r="G26" s="282"/>
      <c r="H26" s="396"/>
      <c r="I26" s="363">
        <f>SUM(J26:L26)</f>
        <v>0</v>
      </c>
      <c r="J26" s="355"/>
      <c r="K26" s="396"/>
      <c r="L26" s="378"/>
      <c r="M26" s="355"/>
      <c r="N26" s="321"/>
    </row>
    <row r="27" spans="1:14" ht="17.25" thickBot="1" thickTop="1">
      <c r="A27" s="320" t="str">
        <f>'кошторис2019 рік'!A54</f>
        <v>          Грошое забезпечення військовослужбовців</v>
      </c>
      <c r="B27" s="295">
        <f>'кошторис2019 рік'!B54</f>
        <v>2112</v>
      </c>
      <c r="C27" s="308">
        <f>D27+I27+M27+N27</f>
        <v>0</v>
      </c>
      <c r="D27" s="370">
        <f t="shared" si="1"/>
        <v>0</v>
      </c>
      <c r="E27" s="282"/>
      <c r="F27" s="282"/>
      <c r="G27" s="282"/>
      <c r="H27" s="396"/>
      <c r="I27" s="363">
        <f>SUM(J27:L27)</f>
        <v>0</v>
      </c>
      <c r="J27" s="355"/>
      <c r="K27" s="396"/>
      <c r="L27" s="378"/>
      <c r="M27" s="355"/>
      <c r="N27" s="321"/>
    </row>
    <row r="28" spans="1:14" s="284" customFormat="1" ht="17.25" thickBot="1" thickTop="1">
      <c r="A28" s="318" t="str">
        <f>'кошторис2019 рік'!A55</f>
        <v>Нарахування на оплату праці</v>
      </c>
      <c r="B28" s="294">
        <f>'кошторис2019 рік'!B55</f>
        <v>2120</v>
      </c>
      <c r="C28" s="307">
        <f>D28+I28+M28+N28</f>
        <v>0</v>
      </c>
      <c r="D28" s="370">
        <f t="shared" si="1"/>
        <v>0</v>
      </c>
      <c r="E28" s="287"/>
      <c r="F28" s="287"/>
      <c r="G28" s="287"/>
      <c r="H28" s="395"/>
      <c r="I28" s="362">
        <v>0</v>
      </c>
      <c r="J28" s="300"/>
      <c r="K28" s="395"/>
      <c r="L28" s="377"/>
      <c r="M28" s="300"/>
      <c r="N28" s="319"/>
    </row>
    <row r="29" spans="1:14" s="284" customFormat="1" ht="17.25" thickBot="1" thickTop="1">
      <c r="A29" s="318" t="str">
        <f>'кошторис2019 рік'!A56</f>
        <v>Використання товарів і послуг </v>
      </c>
      <c r="B29" s="294">
        <f>'кошторис2019 рік'!B56</f>
        <v>2200</v>
      </c>
      <c r="C29" s="307"/>
      <c r="D29" s="370"/>
      <c r="E29" s="287"/>
      <c r="F29" s="287">
        <f aca="true" t="shared" si="4" ref="F29:N29">SUM(F30:F36)+F42</f>
        <v>0</v>
      </c>
      <c r="G29" s="287"/>
      <c r="H29" s="395"/>
      <c r="I29" s="362">
        <f t="shared" si="4"/>
        <v>0</v>
      </c>
      <c r="J29" s="300"/>
      <c r="K29" s="395"/>
      <c r="L29" s="377">
        <f t="shared" si="4"/>
        <v>0</v>
      </c>
      <c r="M29" s="300">
        <f t="shared" si="4"/>
        <v>0</v>
      </c>
      <c r="N29" s="319">
        <f t="shared" si="4"/>
        <v>0</v>
      </c>
    </row>
    <row r="30" spans="1:14" ht="17.25" thickBot="1" thickTop="1">
      <c r="A30" s="320" t="str">
        <f>'кошторис2019 рік'!A57</f>
        <v>           Предмети, матеріали, обладнання та інвентар</v>
      </c>
      <c r="B30" s="295">
        <f>'кошторис2019 рік'!B57</f>
        <v>2210</v>
      </c>
      <c r="C30" s="308"/>
      <c r="D30" s="370"/>
      <c r="E30" s="282"/>
      <c r="F30" s="282"/>
      <c r="G30" s="282"/>
      <c r="H30" s="396"/>
      <c r="I30" s="363">
        <f aca="true" t="shared" si="5" ref="I30:I35">SUM(J30:L30)</f>
        <v>0</v>
      </c>
      <c r="J30" s="355"/>
      <c r="K30" s="396"/>
      <c r="L30" s="378"/>
      <c r="M30" s="355"/>
      <c r="N30" s="321"/>
    </row>
    <row r="31" spans="1:14" ht="17.25" thickBot="1" thickTop="1">
      <c r="A31" s="320" t="str">
        <f>'кошторис2019 рік'!A58</f>
        <v>           Медикаменти та перев'язувальні матеріали</v>
      </c>
      <c r="B31" s="295">
        <f>'кошторис2019 рік'!B58</f>
        <v>2220</v>
      </c>
      <c r="C31" s="308">
        <f>D31+I31+M31+N31</f>
        <v>0</v>
      </c>
      <c r="D31" s="370">
        <f t="shared" si="1"/>
        <v>0</v>
      </c>
      <c r="E31" s="282"/>
      <c r="F31" s="282"/>
      <c r="G31" s="282"/>
      <c r="H31" s="396"/>
      <c r="I31" s="363">
        <f t="shared" si="5"/>
        <v>0</v>
      </c>
      <c r="J31" s="355"/>
      <c r="K31" s="396"/>
      <c r="L31" s="378"/>
      <c r="M31" s="355"/>
      <c r="N31" s="321"/>
    </row>
    <row r="32" spans="1:14" ht="17.25" thickBot="1" thickTop="1">
      <c r="A32" s="320" t="str">
        <f>'кошторис2019 рік'!A59</f>
        <v>           Продукти харчування</v>
      </c>
      <c r="B32" s="295">
        <f>'кошторис2019 рік'!B59</f>
        <v>2230</v>
      </c>
      <c r="C32" s="308">
        <f>D32+I32+M32+N32</f>
        <v>0</v>
      </c>
      <c r="D32" s="370">
        <f t="shared" si="1"/>
        <v>0</v>
      </c>
      <c r="E32" s="282"/>
      <c r="F32" s="282"/>
      <c r="G32" s="282"/>
      <c r="H32" s="396"/>
      <c r="I32" s="363">
        <f t="shared" si="5"/>
        <v>0</v>
      </c>
      <c r="J32" s="355"/>
      <c r="K32" s="396"/>
      <c r="L32" s="378"/>
      <c r="M32" s="355"/>
      <c r="N32" s="321"/>
    </row>
    <row r="33" spans="1:14" ht="17.25" thickBot="1" thickTop="1">
      <c r="A33" s="320" t="str">
        <f>'кошторис2019 рік'!A60</f>
        <v>           Оплата послуг (крім комунальних)</v>
      </c>
      <c r="B33" s="295">
        <f>'кошторис2019 рік'!B60</f>
        <v>2240</v>
      </c>
      <c r="C33" s="308">
        <f>D33+I33+M33+N33</f>
        <v>0</v>
      </c>
      <c r="D33" s="370">
        <f t="shared" si="1"/>
        <v>0</v>
      </c>
      <c r="E33" s="282"/>
      <c r="F33" s="282"/>
      <c r="G33" s="282"/>
      <c r="H33" s="396"/>
      <c r="I33" s="363">
        <f t="shared" si="5"/>
        <v>0</v>
      </c>
      <c r="J33" s="355"/>
      <c r="K33" s="396"/>
      <c r="L33" s="378"/>
      <c r="M33" s="355"/>
      <c r="N33" s="321"/>
    </row>
    <row r="34" spans="1:14" ht="17.25" thickBot="1" thickTop="1">
      <c r="A34" s="320" t="str">
        <f>'кошторис2019 рік'!A61</f>
        <v>           Видатки на відрядження</v>
      </c>
      <c r="B34" s="295">
        <f>'кошторис2019 рік'!B61</f>
        <v>2250</v>
      </c>
      <c r="C34" s="308">
        <f>D34+I34+M34+N34</f>
        <v>0</v>
      </c>
      <c r="D34" s="370">
        <f t="shared" si="1"/>
        <v>0</v>
      </c>
      <c r="E34" s="282"/>
      <c r="F34" s="282"/>
      <c r="G34" s="282"/>
      <c r="H34" s="396"/>
      <c r="I34" s="363">
        <f t="shared" si="5"/>
        <v>0</v>
      </c>
      <c r="J34" s="355"/>
      <c r="K34" s="396"/>
      <c r="L34" s="378"/>
      <c r="M34" s="355"/>
      <c r="N34" s="321"/>
    </row>
    <row r="35" spans="1:14" ht="17.25" thickBot="1" thickTop="1">
      <c r="A35" s="320" t="str">
        <f>'кошторис2019 рік'!A62</f>
        <v>           Видатки на заходи спеціального призначення</v>
      </c>
      <c r="B35" s="295">
        <f>'кошторис2019 рік'!B62</f>
        <v>2260</v>
      </c>
      <c r="C35" s="308">
        <f>D35+I35+M35+N35</f>
        <v>0</v>
      </c>
      <c r="D35" s="370">
        <f t="shared" si="1"/>
        <v>0</v>
      </c>
      <c r="E35" s="282"/>
      <c r="F35" s="282"/>
      <c r="G35" s="282"/>
      <c r="H35" s="396"/>
      <c r="I35" s="363">
        <f t="shared" si="5"/>
        <v>0</v>
      </c>
      <c r="J35" s="355"/>
      <c r="K35" s="396"/>
      <c r="L35" s="378"/>
      <c r="M35" s="355"/>
      <c r="N35" s="321"/>
    </row>
    <row r="36" spans="1:14" s="290" customFormat="1" ht="17.25" thickBot="1" thickTop="1">
      <c r="A36" s="322" t="str">
        <f>'кошторис2019 рік'!A63</f>
        <v>Оплата комунальних послуг та енергоносіїв</v>
      </c>
      <c r="B36" s="296">
        <f>'кошторис2019 рік'!B63</f>
        <v>2270</v>
      </c>
      <c r="C36" s="309">
        <f>SUM(C37:C41)</f>
        <v>0</v>
      </c>
      <c r="D36" s="370">
        <f t="shared" si="1"/>
        <v>0</v>
      </c>
      <c r="E36" s="289">
        <f aca="true" t="shared" si="6" ref="E36:N36">SUM(E37:E41)</f>
        <v>0</v>
      </c>
      <c r="F36" s="289">
        <f t="shared" si="6"/>
        <v>0</v>
      </c>
      <c r="G36" s="289"/>
      <c r="H36" s="397"/>
      <c r="I36" s="364">
        <f t="shared" si="6"/>
        <v>0</v>
      </c>
      <c r="J36" s="302">
        <f t="shared" si="6"/>
        <v>0</v>
      </c>
      <c r="K36" s="397"/>
      <c r="L36" s="379">
        <f t="shared" si="6"/>
        <v>0</v>
      </c>
      <c r="M36" s="302">
        <f t="shared" si="6"/>
        <v>0</v>
      </c>
      <c r="N36" s="323">
        <f t="shared" si="6"/>
        <v>0</v>
      </c>
    </row>
    <row r="37" spans="1:14" ht="17.25" thickBot="1" thickTop="1">
      <c r="A37" s="320" t="str">
        <f>'кошторис2019 рік'!A64</f>
        <v>            Оплата теплопостачання</v>
      </c>
      <c r="B37" s="295">
        <f>'кошторис2019 рік'!B64</f>
        <v>2271</v>
      </c>
      <c r="C37" s="308">
        <f>D37+I37+M37+N37</f>
        <v>0</v>
      </c>
      <c r="D37" s="370">
        <f t="shared" si="1"/>
        <v>0</v>
      </c>
      <c r="E37" s="282"/>
      <c r="F37" s="282"/>
      <c r="G37" s="282"/>
      <c r="H37" s="396"/>
      <c r="I37" s="363">
        <f>SUM(J37:L37)</f>
        <v>0</v>
      </c>
      <c r="J37" s="355"/>
      <c r="K37" s="396"/>
      <c r="L37" s="378"/>
      <c r="M37" s="355"/>
      <c r="N37" s="321"/>
    </row>
    <row r="38" spans="1:14" ht="17.25" thickBot="1" thickTop="1">
      <c r="A38" s="320" t="str">
        <f>'кошторис2019 рік'!A65</f>
        <v>            Оплата водопостачання і водовідведення</v>
      </c>
      <c r="B38" s="295">
        <f>'кошторис2019 рік'!B65</f>
        <v>2272</v>
      </c>
      <c r="C38" s="308">
        <f>D38+I38+M38+N38</f>
        <v>0</v>
      </c>
      <c r="D38" s="370">
        <f t="shared" si="1"/>
        <v>0</v>
      </c>
      <c r="E38" s="282"/>
      <c r="F38" s="282"/>
      <c r="G38" s="282"/>
      <c r="H38" s="396"/>
      <c r="I38" s="363">
        <f>SUM(J38:L38)</f>
        <v>0</v>
      </c>
      <c r="J38" s="355"/>
      <c r="K38" s="396"/>
      <c r="L38" s="378"/>
      <c r="M38" s="355"/>
      <c r="N38" s="321"/>
    </row>
    <row r="39" spans="1:14" ht="17.25" thickBot="1" thickTop="1">
      <c r="A39" s="320" t="str">
        <f>'кошторис2019 рік'!A66</f>
        <v>            Оплата електроенергії </v>
      </c>
      <c r="B39" s="295">
        <f>'кошторис2019 рік'!B66</f>
        <v>2273</v>
      </c>
      <c r="C39" s="308">
        <f>D39+I39+M39+N39</f>
        <v>0</v>
      </c>
      <c r="D39" s="370">
        <f t="shared" si="1"/>
        <v>0</v>
      </c>
      <c r="E39" s="282"/>
      <c r="F39" s="282"/>
      <c r="G39" s="282"/>
      <c r="H39" s="396"/>
      <c r="I39" s="363">
        <f>SUM(J39:L39)</f>
        <v>0</v>
      </c>
      <c r="J39" s="355"/>
      <c r="K39" s="396"/>
      <c r="L39" s="378"/>
      <c r="M39" s="355"/>
      <c r="N39" s="321"/>
    </row>
    <row r="40" spans="1:14" ht="17.25" thickBot="1" thickTop="1">
      <c r="A40" s="320" t="str">
        <f>'кошторис2019 рік'!A67</f>
        <v>            Оплата природного газу</v>
      </c>
      <c r="B40" s="295">
        <f>'кошторис2019 рік'!B67</f>
        <v>2274</v>
      </c>
      <c r="C40" s="308">
        <f>D40+I40+M40+N40</f>
        <v>0</v>
      </c>
      <c r="D40" s="370">
        <f t="shared" si="1"/>
        <v>0</v>
      </c>
      <c r="E40" s="282"/>
      <c r="F40" s="282"/>
      <c r="G40" s="282"/>
      <c r="H40" s="396"/>
      <c r="I40" s="363">
        <f>SUM(J40:L40)</f>
        <v>0</v>
      </c>
      <c r="J40" s="355"/>
      <c r="K40" s="396"/>
      <c r="L40" s="378"/>
      <c r="M40" s="355"/>
      <c r="N40" s="321"/>
    </row>
    <row r="41" spans="1:14" ht="17.25" thickBot="1" thickTop="1">
      <c r="A41" s="320" t="str">
        <f>'кошторис2019 рік'!A69</f>
        <v>            Оплата енергосервісу</v>
      </c>
      <c r="B41" s="295">
        <f>'кошторис2019 рік'!B69</f>
        <v>2276</v>
      </c>
      <c r="C41" s="308">
        <f>D41+I41+M41+N41</f>
        <v>0</v>
      </c>
      <c r="D41" s="370">
        <f t="shared" si="1"/>
        <v>0</v>
      </c>
      <c r="E41" s="282"/>
      <c r="F41" s="282"/>
      <c r="G41" s="282"/>
      <c r="H41" s="396"/>
      <c r="I41" s="363">
        <f>SUM(J41:L41)</f>
        <v>0</v>
      </c>
      <c r="J41" s="355"/>
      <c r="K41" s="396"/>
      <c r="L41" s="378"/>
      <c r="M41" s="355"/>
      <c r="N41" s="321"/>
    </row>
    <row r="42" spans="1:14" s="290" customFormat="1" ht="33" thickBot="1" thickTop="1">
      <c r="A42" s="322" t="str">
        <f>'кошторис2019 рік'!A70</f>
        <v>Дослідження і розробки, окремі заходи по реалізації  державних (регіональних)програм</v>
      </c>
      <c r="B42" s="294">
        <f>'кошторис2019 рік'!B70</f>
        <v>2280</v>
      </c>
      <c r="C42" s="309">
        <f>SUM(C43:C44)</f>
        <v>0</v>
      </c>
      <c r="D42" s="370">
        <f t="shared" si="1"/>
        <v>0</v>
      </c>
      <c r="E42" s="289">
        <f aca="true" t="shared" si="7" ref="E42:N42">SUM(E43:E44)</f>
        <v>0</v>
      </c>
      <c r="F42" s="289">
        <f t="shared" si="7"/>
        <v>0</v>
      </c>
      <c r="G42" s="289">
        <f t="shared" si="7"/>
        <v>0</v>
      </c>
      <c r="H42" s="397"/>
      <c r="I42" s="364">
        <f t="shared" si="7"/>
        <v>0</v>
      </c>
      <c r="J42" s="302">
        <f t="shared" si="7"/>
        <v>0</v>
      </c>
      <c r="K42" s="397"/>
      <c r="L42" s="379">
        <f t="shared" si="7"/>
        <v>0</v>
      </c>
      <c r="M42" s="302">
        <f t="shared" si="7"/>
        <v>0</v>
      </c>
      <c r="N42" s="323">
        <f t="shared" si="7"/>
        <v>0</v>
      </c>
    </row>
    <row r="43" spans="1:14" ht="33" thickBot="1" thickTop="1">
      <c r="A43" s="320" t="str">
        <f>'кошторис2019 рік'!A71</f>
        <v>            Дослідження і розробки, окремі заходи розвитку по реалізації державних (регіональних) програм</v>
      </c>
      <c r="B43" s="295">
        <f>'кошторис2019 рік'!B71</f>
        <v>2281</v>
      </c>
      <c r="C43" s="308">
        <f>SUM(C44:C45)</f>
        <v>0</v>
      </c>
      <c r="D43" s="370">
        <f t="shared" si="1"/>
        <v>0</v>
      </c>
      <c r="E43" s="281"/>
      <c r="F43" s="281"/>
      <c r="G43" s="281"/>
      <c r="H43" s="398"/>
      <c r="I43" s="363">
        <f>SUM(I44:I45)</f>
        <v>0</v>
      </c>
      <c r="J43" s="301"/>
      <c r="K43" s="398"/>
      <c r="L43" s="380"/>
      <c r="M43" s="301"/>
      <c r="N43" s="324"/>
    </row>
    <row r="44" spans="1:14" ht="33" thickBot="1" thickTop="1">
      <c r="A44" s="320" t="str">
        <f>'кошторис2019 рік'!A72</f>
        <v>            Окремі заходи по реалізації державних (регіональних) програм, не віднесені до заходів розвитку</v>
      </c>
      <c r="B44" s="295">
        <f>'кошторис2019 рік'!B72</f>
        <v>2282</v>
      </c>
      <c r="C44" s="308">
        <f>D44+I44+M44+N44</f>
        <v>0</v>
      </c>
      <c r="D44" s="370">
        <f t="shared" si="1"/>
        <v>0</v>
      </c>
      <c r="E44" s="281"/>
      <c r="F44" s="281"/>
      <c r="G44" s="281"/>
      <c r="H44" s="398"/>
      <c r="I44" s="363">
        <f>J44+P44+S44+T44</f>
        <v>0</v>
      </c>
      <c r="J44" s="301"/>
      <c r="K44" s="398"/>
      <c r="L44" s="380"/>
      <c r="M44" s="301"/>
      <c r="N44" s="324"/>
    </row>
    <row r="45" spans="1:14" s="284" customFormat="1" ht="17.25" thickBot="1" thickTop="1">
      <c r="A45" s="318" t="str">
        <f>'кошторис2019 рік'!A73</f>
        <v>Обслуговування боргових зобов'язань</v>
      </c>
      <c r="B45" s="294">
        <f>'кошторис2019 рік'!B73</f>
        <v>2400</v>
      </c>
      <c r="C45" s="307">
        <f>SUM(C46:C47)</f>
        <v>0</v>
      </c>
      <c r="D45" s="370">
        <f t="shared" si="1"/>
        <v>0</v>
      </c>
      <c r="E45" s="287">
        <f aca="true" t="shared" si="8" ref="E45:N45">SUM(E46:E47)</f>
        <v>0</v>
      </c>
      <c r="F45" s="287">
        <f t="shared" si="8"/>
        <v>0</v>
      </c>
      <c r="G45" s="287">
        <f t="shared" si="8"/>
        <v>0</v>
      </c>
      <c r="H45" s="395"/>
      <c r="I45" s="362">
        <f t="shared" si="8"/>
        <v>0</v>
      </c>
      <c r="J45" s="300">
        <f t="shared" si="8"/>
        <v>0</v>
      </c>
      <c r="K45" s="395"/>
      <c r="L45" s="377">
        <f t="shared" si="8"/>
        <v>0</v>
      </c>
      <c r="M45" s="300">
        <f t="shared" si="8"/>
        <v>0</v>
      </c>
      <c r="N45" s="319">
        <f t="shared" si="8"/>
        <v>0</v>
      </c>
    </row>
    <row r="46" spans="1:14" ht="17.25" thickBot="1" thickTop="1">
      <c r="A46" s="320" t="str">
        <f>'кошторис2019 рік'!A74</f>
        <v>Обслуговування внутрішніх боргових зобов'язань</v>
      </c>
      <c r="B46" s="295">
        <f>'кошторис2019 рік'!B74</f>
        <v>2410</v>
      </c>
      <c r="C46" s="308">
        <f>D46+I46+M46+N46</f>
        <v>0</v>
      </c>
      <c r="D46" s="370">
        <f t="shared" si="1"/>
        <v>0</v>
      </c>
      <c r="E46" s="281"/>
      <c r="F46" s="281"/>
      <c r="G46" s="281"/>
      <c r="H46" s="398"/>
      <c r="I46" s="363">
        <f>SUM(J46:L46)</f>
        <v>0</v>
      </c>
      <c r="J46" s="301"/>
      <c r="K46" s="398"/>
      <c r="L46" s="380"/>
      <c r="M46" s="301"/>
      <c r="N46" s="324"/>
    </row>
    <row r="47" spans="1:14" ht="17.25" thickBot="1" thickTop="1">
      <c r="A47" s="320" t="str">
        <f>'кошторис2019 рік'!A75</f>
        <v>Обслуговування зовнішніхборгових зобов'язань</v>
      </c>
      <c r="B47" s="295">
        <f>'кошторис2019 рік'!B75</f>
        <v>2420</v>
      </c>
      <c r="C47" s="308">
        <f>C48+C49+C50+C54</f>
        <v>0</v>
      </c>
      <c r="D47" s="370">
        <f t="shared" si="1"/>
        <v>0</v>
      </c>
      <c r="E47" s="281"/>
      <c r="F47" s="281"/>
      <c r="G47" s="281"/>
      <c r="H47" s="398"/>
      <c r="I47" s="363">
        <f>SUM(J47:L47)</f>
        <v>0</v>
      </c>
      <c r="J47" s="301"/>
      <c r="K47" s="398"/>
      <c r="L47" s="380"/>
      <c r="M47" s="301"/>
      <c r="N47" s="324"/>
    </row>
    <row r="48" spans="1:14" s="284" customFormat="1" ht="17.25" thickBot="1" thickTop="1">
      <c r="A48" s="318" t="str">
        <f>'кошторис2019 рік'!A76</f>
        <v>Поточні трансферти</v>
      </c>
      <c r="B48" s="294">
        <f>'кошторис2019 рік'!B76</f>
        <v>2600</v>
      </c>
      <c r="C48" s="307">
        <f>SUM(C49:C51)</f>
        <v>0</v>
      </c>
      <c r="D48" s="370">
        <f t="shared" si="1"/>
        <v>0</v>
      </c>
      <c r="E48" s="287">
        <f aca="true" t="shared" si="9" ref="E48:N48">SUM(E49:E51)</f>
        <v>0</v>
      </c>
      <c r="F48" s="287">
        <f t="shared" si="9"/>
        <v>0</v>
      </c>
      <c r="G48" s="287">
        <f t="shared" si="9"/>
        <v>0</v>
      </c>
      <c r="H48" s="395"/>
      <c r="I48" s="362">
        <f t="shared" si="9"/>
        <v>0</v>
      </c>
      <c r="J48" s="300">
        <f t="shared" si="9"/>
        <v>0</v>
      </c>
      <c r="K48" s="395"/>
      <c r="L48" s="377">
        <f t="shared" si="9"/>
        <v>0</v>
      </c>
      <c r="M48" s="300">
        <f t="shared" si="9"/>
        <v>0</v>
      </c>
      <c r="N48" s="319">
        <f t="shared" si="9"/>
        <v>0</v>
      </c>
    </row>
    <row r="49" spans="1:14" ht="33" thickBot="1" thickTop="1">
      <c r="A49" s="320" t="str">
        <f>'кошторис2019 рік'!A77</f>
        <v>Субсидії і поточні трансферти підприємствам (установам, організаціям)</v>
      </c>
      <c r="B49" s="295">
        <f>'кошторис2019 рік'!B77</f>
        <v>2610</v>
      </c>
      <c r="C49" s="308">
        <f>D49+I49+M49+N49</f>
        <v>0</v>
      </c>
      <c r="D49" s="370">
        <f t="shared" si="1"/>
        <v>0</v>
      </c>
      <c r="E49" s="281"/>
      <c r="F49" s="281"/>
      <c r="G49" s="281"/>
      <c r="H49" s="398"/>
      <c r="I49" s="363">
        <f>SUM(J49:L49)</f>
        <v>0</v>
      </c>
      <c r="J49" s="301"/>
      <c r="K49" s="398"/>
      <c r="L49" s="380"/>
      <c r="M49" s="301"/>
      <c r="N49" s="324"/>
    </row>
    <row r="50" spans="1:14" ht="17.25" thickBot="1" thickTop="1">
      <c r="A50" s="320" t="str">
        <f>'кошторис2019 рік'!A78</f>
        <v>Трансферти органам державного управління інших рівнів</v>
      </c>
      <c r="B50" s="295">
        <f>'кошторис2019 рік'!B78</f>
        <v>2620</v>
      </c>
      <c r="C50" s="308">
        <f>SUM(C51:C53)</f>
        <v>0</v>
      </c>
      <c r="D50" s="370">
        <f t="shared" si="1"/>
        <v>0</v>
      </c>
      <c r="E50" s="281"/>
      <c r="F50" s="281"/>
      <c r="G50" s="281"/>
      <c r="H50" s="398"/>
      <c r="I50" s="363">
        <f>SUM(J50:L50)</f>
        <v>0</v>
      </c>
      <c r="J50" s="301"/>
      <c r="K50" s="398"/>
      <c r="L50" s="380"/>
      <c r="M50" s="301"/>
      <c r="N50" s="324"/>
    </row>
    <row r="51" spans="1:14" ht="33" thickBot="1" thickTop="1">
      <c r="A51" s="320" t="str">
        <f>'кошторис2019 рік'!A79</f>
        <v>Трансферти урядам зарубіжних країн та міжнародним організаціям</v>
      </c>
      <c r="B51" s="295">
        <f>'кошторис2019 рік'!B79</f>
        <v>2630</v>
      </c>
      <c r="C51" s="308">
        <f>D51+I51+M51+N51</f>
        <v>0</v>
      </c>
      <c r="D51" s="370">
        <f t="shared" si="1"/>
        <v>0</v>
      </c>
      <c r="E51" s="281"/>
      <c r="F51" s="281"/>
      <c r="G51" s="281"/>
      <c r="H51" s="398"/>
      <c r="I51" s="363">
        <f>SUM(J51:L51)</f>
        <v>0</v>
      </c>
      <c r="J51" s="301"/>
      <c r="K51" s="398"/>
      <c r="L51" s="380"/>
      <c r="M51" s="301"/>
      <c r="N51" s="324"/>
    </row>
    <row r="52" spans="1:14" s="284" customFormat="1" ht="17.25" thickBot="1" thickTop="1">
      <c r="A52" s="318" t="str">
        <f>'кошторис2019 рік'!A80</f>
        <v>Соціальне забезпечення</v>
      </c>
      <c r="B52" s="294">
        <f>'кошторис2019 рік'!B80</f>
        <v>2700</v>
      </c>
      <c r="C52" s="307">
        <f>SUM(C53:C55)</f>
        <v>0</v>
      </c>
      <c r="D52" s="370">
        <f t="shared" si="1"/>
        <v>0</v>
      </c>
      <c r="E52" s="287">
        <f aca="true" t="shared" si="10" ref="E52:N52">SUM(E53:E55)</f>
        <v>0</v>
      </c>
      <c r="F52" s="287">
        <f t="shared" si="10"/>
        <v>0</v>
      </c>
      <c r="G52" s="287">
        <f t="shared" si="10"/>
        <v>0</v>
      </c>
      <c r="H52" s="395"/>
      <c r="I52" s="362">
        <f t="shared" si="10"/>
        <v>0</v>
      </c>
      <c r="J52" s="300">
        <f t="shared" si="10"/>
        <v>0</v>
      </c>
      <c r="K52" s="395"/>
      <c r="L52" s="377">
        <f t="shared" si="10"/>
        <v>0</v>
      </c>
      <c r="M52" s="300">
        <f t="shared" si="10"/>
        <v>0</v>
      </c>
      <c r="N52" s="319">
        <f t="shared" si="10"/>
        <v>0</v>
      </c>
    </row>
    <row r="53" spans="1:14" ht="17.25" thickBot="1" thickTop="1">
      <c r="A53" s="320" t="str">
        <f>'кошторис2019 рік'!A81</f>
        <v>             Виплата пенсій і допомоги</v>
      </c>
      <c r="B53" s="295">
        <f>'кошторис2019 рік'!B81</f>
        <v>2710</v>
      </c>
      <c r="C53" s="308">
        <f>D53+I53+M53+N53</f>
        <v>0</v>
      </c>
      <c r="D53" s="370">
        <f t="shared" si="1"/>
        <v>0</v>
      </c>
      <c r="E53" s="301"/>
      <c r="F53" s="301"/>
      <c r="G53" s="301"/>
      <c r="H53" s="398"/>
      <c r="I53" s="363">
        <f>SUM(J53:L53)</f>
        <v>0</v>
      </c>
      <c r="J53" s="301"/>
      <c r="K53" s="398"/>
      <c r="L53" s="380"/>
      <c r="M53" s="301"/>
      <c r="N53" s="324"/>
    </row>
    <row r="54" spans="1:14" ht="17.25" thickBot="1" thickTop="1">
      <c r="A54" s="320" t="str">
        <f>'кошторис2019 рік'!A82</f>
        <v>             Стипендії</v>
      </c>
      <c r="B54" s="295">
        <f>'кошторис2019 рік'!B82</f>
        <v>2720</v>
      </c>
      <c r="C54" s="308">
        <f>D54+I54+M54+N54</f>
        <v>0</v>
      </c>
      <c r="D54" s="370">
        <f t="shared" si="1"/>
        <v>0</v>
      </c>
      <c r="E54" s="301"/>
      <c r="F54" s="301"/>
      <c r="G54" s="301"/>
      <c r="H54" s="398"/>
      <c r="I54" s="363">
        <f>SUM(J54:L54)</f>
        <v>0</v>
      </c>
      <c r="J54" s="301"/>
      <c r="K54" s="398"/>
      <c r="L54" s="380"/>
      <c r="M54" s="301"/>
      <c r="N54" s="324"/>
    </row>
    <row r="55" spans="1:14" ht="17.25" thickBot="1" thickTop="1">
      <c r="A55" s="320" t="str">
        <f>'кошторис2019 рік'!A83</f>
        <v>             Інші виплати населенню</v>
      </c>
      <c r="B55" s="295">
        <f>'кошторис2019 рік'!B83</f>
        <v>2730</v>
      </c>
      <c r="C55" s="308"/>
      <c r="D55" s="370">
        <f t="shared" si="1"/>
        <v>0</v>
      </c>
      <c r="E55" s="301"/>
      <c r="F55" s="301"/>
      <c r="G55" s="301"/>
      <c r="H55" s="398"/>
      <c r="I55" s="363">
        <f>SUM(J55:L55)</f>
        <v>0</v>
      </c>
      <c r="J55" s="301"/>
      <c r="K55" s="398"/>
      <c r="L55" s="380"/>
      <c r="M55" s="301"/>
      <c r="N55" s="324"/>
    </row>
    <row r="56" spans="1:14" s="284" customFormat="1" ht="16.5" customHeight="1" thickBot="1" thickTop="1">
      <c r="A56" s="318" t="str">
        <f>'кошторис2019 рік'!A84</f>
        <v>Інші видатки</v>
      </c>
      <c r="B56" s="294">
        <f>'кошторис2019 рік'!B84</f>
        <v>2800</v>
      </c>
      <c r="C56" s="307"/>
      <c r="D56" s="370"/>
      <c r="E56" s="287"/>
      <c r="F56" s="287"/>
      <c r="G56" s="287"/>
      <c r="H56" s="395"/>
      <c r="I56" s="362">
        <f>SUM(J56:L56)</f>
        <v>0</v>
      </c>
      <c r="J56" s="300"/>
      <c r="K56" s="395"/>
      <c r="L56" s="377"/>
      <c r="M56" s="300"/>
      <c r="N56" s="319"/>
    </row>
    <row r="57" spans="1:14" s="284" customFormat="1" ht="17.25" thickBot="1" thickTop="1">
      <c r="A57" s="325" t="e">
        <f>'кошторис2019 рік'!#REF!</f>
        <v>#REF!</v>
      </c>
      <c r="B57" s="297" t="e">
        <f>'кошторис2019 рік'!#REF!</f>
        <v>#REF!</v>
      </c>
      <c r="C57" s="310">
        <f>D57+I57+M57+N57</f>
        <v>0</v>
      </c>
      <c r="D57" s="370">
        <f t="shared" si="1"/>
        <v>0</v>
      </c>
      <c r="E57" s="291"/>
      <c r="F57" s="291"/>
      <c r="G57" s="291"/>
      <c r="H57" s="399"/>
      <c r="I57" s="365">
        <f>SUM(J57:L57)</f>
        <v>0</v>
      </c>
      <c r="J57" s="303"/>
      <c r="K57" s="399"/>
      <c r="L57" s="381"/>
      <c r="M57" s="303"/>
      <c r="N57" s="326"/>
    </row>
    <row r="58" spans="1:14" s="284" customFormat="1" ht="17.25" thickBot="1" thickTop="1">
      <c r="A58" s="315" t="str">
        <f>'кошторис2019 рік'!A85</f>
        <v>КАПІТАЛЬНІ ВИДАТКИ</v>
      </c>
      <c r="B58" s="293">
        <f>'кошторис2019 рік'!B85</f>
        <v>3000</v>
      </c>
      <c r="C58" s="306">
        <f>C59+C73</f>
        <v>0</v>
      </c>
      <c r="D58" s="370">
        <f t="shared" si="1"/>
        <v>0</v>
      </c>
      <c r="E58" s="283">
        <f aca="true" t="shared" si="11" ref="E58:N58">E59+E73</f>
        <v>0</v>
      </c>
      <c r="F58" s="283">
        <f t="shared" si="11"/>
        <v>0</v>
      </c>
      <c r="G58" s="283">
        <f t="shared" si="11"/>
        <v>0</v>
      </c>
      <c r="H58" s="400"/>
      <c r="I58" s="366">
        <f t="shared" si="11"/>
        <v>0</v>
      </c>
      <c r="J58" s="299">
        <v>0</v>
      </c>
      <c r="K58" s="400"/>
      <c r="L58" s="285">
        <f t="shared" si="11"/>
        <v>0</v>
      </c>
      <c r="M58" s="299">
        <f t="shared" si="11"/>
        <v>0</v>
      </c>
      <c r="N58" s="316">
        <f t="shared" si="11"/>
        <v>0</v>
      </c>
    </row>
    <row r="59" spans="1:14" s="279" customFormat="1" ht="17.25" thickBot="1" thickTop="1">
      <c r="A59" s="317" t="str">
        <f>'кошторис2019 рік'!A86</f>
        <v>Придбання основного капіталу</v>
      </c>
      <c r="B59" s="292">
        <f>'кошторис2019 рік'!B86</f>
        <v>3100</v>
      </c>
      <c r="C59" s="305">
        <v>0</v>
      </c>
      <c r="D59" s="370">
        <f t="shared" si="1"/>
        <v>0</v>
      </c>
      <c r="E59" s="280">
        <f aca="true" t="shared" si="12" ref="E59:N59">E60+E61+E64+E67+E71+E72</f>
        <v>0</v>
      </c>
      <c r="F59" s="280">
        <f t="shared" si="12"/>
        <v>0</v>
      </c>
      <c r="G59" s="280">
        <f t="shared" si="12"/>
        <v>0</v>
      </c>
      <c r="H59" s="394"/>
      <c r="I59" s="361">
        <f t="shared" si="12"/>
        <v>0</v>
      </c>
      <c r="J59" s="298"/>
      <c r="K59" s="394"/>
      <c r="L59" s="376">
        <f t="shared" si="12"/>
        <v>0</v>
      </c>
      <c r="M59" s="298">
        <f>M60+M61+M64+M67+M71+M72</f>
        <v>0</v>
      </c>
      <c r="N59" s="314">
        <f t="shared" si="12"/>
        <v>0</v>
      </c>
    </row>
    <row r="60" spans="1:14" s="284" customFormat="1" ht="33" thickBot="1" thickTop="1">
      <c r="A60" s="318" t="str">
        <f>'кошторис2019 рік'!A87</f>
        <v>Придбання обладнання і предметів довгострокового користування</v>
      </c>
      <c r="B60" s="294">
        <f>'кошторис2019 рік'!B87</f>
        <v>3110</v>
      </c>
      <c r="C60" s="307">
        <f>D60+I60+M60+N60</f>
        <v>0</v>
      </c>
      <c r="D60" s="370">
        <f t="shared" si="1"/>
        <v>0</v>
      </c>
      <c r="E60" s="288"/>
      <c r="F60" s="288"/>
      <c r="G60" s="288"/>
      <c r="H60" s="401"/>
      <c r="I60" s="362">
        <f>SUM(J60:L60)</f>
        <v>0</v>
      </c>
      <c r="J60" s="356"/>
      <c r="K60" s="401"/>
      <c r="L60" s="382"/>
      <c r="M60" s="356"/>
      <c r="N60" s="327"/>
    </row>
    <row r="61" spans="1:14" s="284" customFormat="1" ht="17.25" thickBot="1" thickTop="1">
      <c r="A61" s="318" t="str">
        <f>'кошторис2019 рік'!A88</f>
        <v>Капітальне будівництво (придбання)</v>
      </c>
      <c r="B61" s="294">
        <f>'кошторис2019 рік'!B88</f>
        <v>3120</v>
      </c>
      <c r="C61" s="307">
        <f>SUM(C62:C63)</f>
        <v>0</v>
      </c>
      <c r="D61" s="370">
        <f t="shared" si="1"/>
        <v>0</v>
      </c>
      <c r="E61" s="287">
        <f aca="true" t="shared" si="13" ref="E61:N61">SUM(E62:E63)</f>
        <v>0</v>
      </c>
      <c r="F61" s="287">
        <f t="shared" si="13"/>
        <v>0</v>
      </c>
      <c r="G61" s="287">
        <f t="shared" si="13"/>
        <v>0</v>
      </c>
      <c r="H61" s="395"/>
      <c r="I61" s="362">
        <f t="shared" si="13"/>
        <v>0</v>
      </c>
      <c r="J61" s="300">
        <f t="shared" si="13"/>
        <v>0</v>
      </c>
      <c r="K61" s="395"/>
      <c r="L61" s="377">
        <f t="shared" si="13"/>
        <v>0</v>
      </c>
      <c r="M61" s="300">
        <f t="shared" si="13"/>
        <v>0</v>
      </c>
      <c r="N61" s="319">
        <f t="shared" si="13"/>
        <v>0</v>
      </c>
    </row>
    <row r="62" spans="1:14" ht="17.25" thickBot="1" thickTop="1">
      <c r="A62" s="320" t="str">
        <f>'кошторис2019 рік'!A89</f>
        <v>             Капітальне будівництво (придбання) житла</v>
      </c>
      <c r="B62" s="295">
        <f>'кошторис2019 рік'!B89</f>
        <v>3121</v>
      </c>
      <c r="C62" s="308">
        <f>D62+I62+M62+N62</f>
        <v>0</v>
      </c>
      <c r="D62" s="370">
        <f t="shared" si="1"/>
        <v>0</v>
      </c>
      <c r="E62" s="282"/>
      <c r="F62" s="282"/>
      <c r="G62" s="282"/>
      <c r="H62" s="396"/>
      <c r="I62" s="363">
        <f>SUM(J62:L62)</f>
        <v>0</v>
      </c>
      <c r="J62" s="355"/>
      <c r="K62" s="396"/>
      <c r="L62" s="378"/>
      <c r="M62" s="355"/>
      <c r="N62" s="321"/>
    </row>
    <row r="63" spans="1:14" ht="33" thickBot="1" thickTop="1">
      <c r="A63" s="320" t="str">
        <f>'кошторис2019 рік'!A90</f>
        <v>             Капітальне будівництво (придбання) інших об'єктів</v>
      </c>
      <c r="B63" s="295">
        <f>'кошторис2019 рік'!B90</f>
        <v>3122</v>
      </c>
      <c r="C63" s="308">
        <f>D63+I63+M63+N63</f>
        <v>0</v>
      </c>
      <c r="D63" s="370">
        <f t="shared" si="1"/>
        <v>0</v>
      </c>
      <c r="E63" s="282"/>
      <c r="F63" s="282"/>
      <c r="G63" s="282"/>
      <c r="H63" s="396"/>
      <c r="I63" s="363">
        <f>SUM(J63:L63)</f>
        <v>0</v>
      </c>
      <c r="J63" s="355"/>
      <c r="K63" s="396"/>
      <c r="L63" s="378"/>
      <c r="M63" s="355"/>
      <c r="N63" s="321"/>
    </row>
    <row r="64" spans="1:14" s="284" customFormat="1" ht="17.25" thickBot="1" thickTop="1">
      <c r="A64" s="318" t="str">
        <f>'кошторис2019 рік'!A91</f>
        <v>Капітальний ремонт</v>
      </c>
      <c r="B64" s="294">
        <f>'кошторис2019 рік'!B91</f>
        <v>3130</v>
      </c>
      <c r="C64" s="307">
        <f>SUM(C65:C66)</f>
        <v>0</v>
      </c>
      <c r="D64" s="370">
        <f t="shared" si="1"/>
        <v>0</v>
      </c>
      <c r="E64" s="287">
        <f aca="true" t="shared" si="14" ref="E64:N64">SUM(E65:E66)</f>
        <v>0</v>
      </c>
      <c r="F64" s="287">
        <f t="shared" si="14"/>
        <v>0</v>
      </c>
      <c r="G64" s="287">
        <f t="shared" si="14"/>
        <v>0</v>
      </c>
      <c r="H64" s="395"/>
      <c r="I64" s="362">
        <f t="shared" si="14"/>
        <v>0</v>
      </c>
      <c r="J64" s="300">
        <f t="shared" si="14"/>
        <v>0</v>
      </c>
      <c r="K64" s="395"/>
      <c r="L64" s="377">
        <f t="shared" si="14"/>
        <v>0</v>
      </c>
      <c r="M64" s="300">
        <f t="shared" si="14"/>
        <v>0</v>
      </c>
      <c r="N64" s="319">
        <f t="shared" si="14"/>
        <v>0</v>
      </c>
    </row>
    <row r="65" spans="1:14" ht="33" thickBot="1" thickTop="1">
      <c r="A65" s="320" t="str">
        <f>'кошторис2019 рік'!A92</f>
        <v>             Капітальний ремонт житлового фонду (приміщень)</v>
      </c>
      <c r="B65" s="295">
        <f>'кошторис2019 рік'!B92</f>
        <v>3131</v>
      </c>
      <c r="C65" s="308">
        <f>D65+I65+M65+N65</f>
        <v>0</v>
      </c>
      <c r="D65" s="370">
        <f t="shared" si="1"/>
        <v>0</v>
      </c>
      <c r="E65" s="282"/>
      <c r="F65" s="282"/>
      <c r="G65" s="282"/>
      <c r="H65" s="396"/>
      <c r="I65" s="363">
        <f>SUM(J65:L65)</f>
        <v>0</v>
      </c>
      <c r="J65" s="355"/>
      <c r="K65" s="396"/>
      <c r="L65" s="378"/>
      <c r="M65" s="355"/>
      <c r="N65" s="321"/>
    </row>
    <row r="66" spans="1:14" ht="17.25" thickBot="1" thickTop="1">
      <c r="A66" s="320" t="str">
        <f>'кошторис2019 рік'!A93</f>
        <v>             Капітальний ремонт інших об'єктів</v>
      </c>
      <c r="B66" s="295">
        <f>'кошторис2019 рік'!B93</f>
        <v>3132</v>
      </c>
      <c r="C66" s="308"/>
      <c r="D66" s="370">
        <f t="shared" si="1"/>
        <v>0</v>
      </c>
      <c r="E66" s="282"/>
      <c r="F66" s="282"/>
      <c r="G66" s="282"/>
      <c r="H66" s="396"/>
      <c r="I66" s="363">
        <f>SUM(J66:L66)</f>
        <v>0</v>
      </c>
      <c r="J66" s="355"/>
      <c r="K66" s="396"/>
      <c r="L66" s="378"/>
      <c r="M66" s="355"/>
      <c r="N66" s="321"/>
    </row>
    <row r="67" spans="1:14" s="284" customFormat="1" ht="17.25" thickBot="1" thickTop="1">
      <c r="A67" s="318">
        <v>3</v>
      </c>
      <c r="B67" s="294">
        <f>'кошторис2019 рік'!B94</f>
        <v>3140</v>
      </c>
      <c r="C67" s="307">
        <f>SUM(C68:C70)</f>
        <v>0</v>
      </c>
      <c r="D67" s="370">
        <f t="shared" si="1"/>
        <v>0</v>
      </c>
      <c r="E67" s="287">
        <f aca="true" t="shared" si="15" ref="E67:N67">SUM(E68:E70)</f>
        <v>0</v>
      </c>
      <c r="F67" s="287">
        <f t="shared" si="15"/>
        <v>0</v>
      </c>
      <c r="G67" s="287">
        <f t="shared" si="15"/>
        <v>0</v>
      </c>
      <c r="H67" s="395"/>
      <c r="I67" s="362">
        <f t="shared" si="15"/>
        <v>0</v>
      </c>
      <c r="J67" s="300">
        <f t="shared" si="15"/>
        <v>0</v>
      </c>
      <c r="K67" s="395"/>
      <c r="L67" s="377">
        <f t="shared" si="15"/>
        <v>0</v>
      </c>
      <c r="M67" s="300">
        <f t="shared" si="15"/>
        <v>0</v>
      </c>
      <c r="N67" s="319">
        <f t="shared" si="15"/>
        <v>0</v>
      </c>
    </row>
    <row r="68" spans="1:14" ht="17.25" thickBot="1" thickTop="1">
      <c r="A68" s="320" t="str">
        <f>'кошторис2019 рік'!A95</f>
        <v>             Реконструкція житлового фонду (приміщень)</v>
      </c>
      <c r="B68" s="295">
        <f>'кошторис2019 рік'!B95</f>
        <v>3141</v>
      </c>
      <c r="C68" s="308">
        <f>D68+I68+M68+N68</f>
        <v>0</v>
      </c>
      <c r="D68" s="370">
        <f t="shared" si="1"/>
        <v>0</v>
      </c>
      <c r="E68" s="282"/>
      <c r="F68" s="282"/>
      <c r="G68" s="282"/>
      <c r="H68" s="396"/>
      <c r="I68" s="363">
        <f>SUM(J68:L68)</f>
        <v>0</v>
      </c>
      <c r="J68" s="355"/>
      <c r="K68" s="396"/>
      <c r="L68" s="378"/>
      <c r="M68" s="355"/>
      <c r="N68" s="321"/>
    </row>
    <row r="69" spans="1:14" ht="17.25" thickBot="1" thickTop="1">
      <c r="A69" s="320" t="str">
        <f>'кошторис2019 рік'!A96</f>
        <v>             Реконструкція та реставрація інших об'єктів</v>
      </c>
      <c r="B69" s="295">
        <f>'кошторис2019 рік'!B96</f>
        <v>3142</v>
      </c>
      <c r="C69" s="308">
        <f>D69+I69+M69+N69</f>
        <v>0</v>
      </c>
      <c r="D69" s="370">
        <f t="shared" si="1"/>
        <v>0</v>
      </c>
      <c r="E69" s="282"/>
      <c r="F69" s="282"/>
      <c r="G69" s="282"/>
      <c r="H69" s="396"/>
      <c r="I69" s="363">
        <f>SUM(J69:L69)</f>
        <v>0</v>
      </c>
      <c r="J69" s="355"/>
      <c r="K69" s="396"/>
      <c r="L69" s="378"/>
      <c r="M69" s="355"/>
      <c r="N69" s="321"/>
    </row>
    <row r="70" spans="1:14" ht="33" thickBot="1" thickTop="1">
      <c r="A70" s="320" t="str">
        <f>'кошторис2019 рік'!A97</f>
        <v>             Реставрація пам'яток культури, історії та архітектури</v>
      </c>
      <c r="B70" s="295">
        <f>'кошторис2019 рік'!B97</f>
        <v>3143</v>
      </c>
      <c r="C70" s="308">
        <f>SUM(C71:C74)</f>
        <v>0</v>
      </c>
      <c r="D70" s="370">
        <f t="shared" si="1"/>
        <v>0</v>
      </c>
      <c r="E70" s="281"/>
      <c r="F70" s="281"/>
      <c r="G70" s="281"/>
      <c r="H70" s="398"/>
      <c r="I70" s="363">
        <f>SUM(I71:I74)</f>
        <v>0</v>
      </c>
      <c r="J70" s="301"/>
      <c r="K70" s="398"/>
      <c r="L70" s="380"/>
      <c r="M70" s="301"/>
      <c r="N70" s="324"/>
    </row>
    <row r="71" spans="1:14" s="284" customFormat="1" ht="17.25" thickBot="1" thickTop="1">
      <c r="A71" s="318" t="str">
        <f>'кошторис2019 рік'!A98</f>
        <v>Створення державних запасів і резервів</v>
      </c>
      <c r="B71" s="294">
        <f>'кошторис2019 рік'!B98</f>
        <v>3150</v>
      </c>
      <c r="C71" s="307">
        <f>D71+I71+M71+N71</f>
        <v>0</v>
      </c>
      <c r="D71" s="370">
        <f t="shared" si="1"/>
        <v>0</v>
      </c>
      <c r="E71" s="288"/>
      <c r="F71" s="288"/>
      <c r="G71" s="288"/>
      <c r="H71" s="401"/>
      <c r="I71" s="362">
        <f>SUM(J71:L71)</f>
        <v>0</v>
      </c>
      <c r="J71" s="356"/>
      <c r="K71" s="401"/>
      <c r="L71" s="382"/>
      <c r="M71" s="356"/>
      <c r="N71" s="327"/>
    </row>
    <row r="72" spans="1:14" s="284" customFormat="1" ht="17.25" thickBot="1" thickTop="1">
      <c r="A72" s="318" t="str">
        <f>'кошторис2019 рік'!A99</f>
        <v>Придбання землі і нематеріальних активів</v>
      </c>
      <c r="B72" s="294">
        <f>'кошторис2019 рік'!B99</f>
        <v>3160</v>
      </c>
      <c r="C72" s="307">
        <f>D72+I72+M72+N72</f>
        <v>0</v>
      </c>
      <c r="D72" s="370">
        <f t="shared" si="1"/>
        <v>0</v>
      </c>
      <c r="E72" s="288"/>
      <c r="F72" s="288"/>
      <c r="G72" s="288"/>
      <c r="H72" s="401"/>
      <c r="I72" s="362">
        <f>SUM(J72:L72)</f>
        <v>0</v>
      </c>
      <c r="J72" s="356"/>
      <c r="K72" s="401"/>
      <c r="L72" s="382"/>
      <c r="M72" s="356"/>
      <c r="N72" s="327"/>
    </row>
    <row r="73" spans="1:14" s="279" customFormat="1" ht="17.25" thickBot="1" thickTop="1">
      <c r="A73" s="328" t="str">
        <f>'кошторис2019 рік'!A100</f>
        <v>Капітальні трансферти</v>
      </c>
      <c r="B73" s="295">
        <f>'кошторис2019 рік'!B100</f>
        <v>3200</v>
      </c>
      <c r="C73" s="311">
        <f>SUM(C74:C77)</f>
        <v>0</v>
      </c>
      <c r="D73" s="370">
        <f t="shared" si="1"/>
        <v>0</v>
      </c>
      <c r="E73" s="286">
        <f aca="true" t="shared" si="16" ref="E73:N73">SUM(E74:E77)</f>
        <v>0</v>
      </c>
      <c r="F73" s="286">
        <f t="shared" si="16"/>
        <v>0</v>
      </c>
      <c r="G73" s="286">
        <f t="shared" si="16"/>
        <v>0</v>
      </c>
      <c r="H73" s="402"/>
      <c r="I73" s="367">
        <f t="shared" si="16"/>
        <v>0</v>
      </c>
      <c r="J73" s="304">
        <f t="shared" si="16"/>
        <v>0</v>
      </c>
      <c r="K73" s="402"/>
      <c r="L73" s="383">
        <f t="shared" si="16"/>
        <v>0</v>
      </c>
      <c r="M73" s="304">
        <f t="shared" si="16"/>
        <v>0</v>
      </c>
      <c r="N73" s="329">
        <f t="shared" si="16"/>
        <v>0</v>
      </c>
    </row>
    <row r="74" spans="1:14" s="284" customFormat="1" ht="33" thickBot="1" thickTop="1">
      <c r="A74" s="318" t="str">
        <f>'кошторис2019 рік'!A101</f>
        <v>Капітальні трансферти підприємствам (установам, організаціям)</v>
      </c>
      <c r="B74" s="294">
        <f>'кошторис2019 рік'!B101</f>
        <v>3210</v>
      </c>
      <c r="C74" s="307">
        <f>D74+I74+M74+N74</f>
        <v>0</v>
      </c>
      <c r="D74" s="370">
        <f t="shared" si="1"/>
        <v>0</v>
      </c>
      <c r="E74" s="288"/>
      <c r="F74" s="288"/>
      <c r="G74" s="288"/>
      <c r="H74" s="401"/>
      <c r="I74" s="362">
        <f>SUM(J74:L74)</f>
        <v>0</v>
      </c>
      <c r="J74" s="356"/>
      <c r="K74" s="401"/>
      <c r="L74" s="382"/>
      <c r="M74" s="356"/>
      <c r="N74" s="327"/>
    </row>
    <row r="75" spans="1:14" s="284" customFormat="1" ht="33" thickBot="1" thickTop="1">
      <c r="A75" s="318" t="str">
        <f>'кошторис2019 рік'!A102</f>
        <v>Капітальні трансферти органам державного управління інших рівнів </v>
      </c>
      <c r="B75" s="294">
        <f>'кошторис2019 рік'!B102</f>
        <v>3220</v>
      </c>
      <c r="C75" s="307">
        <f>SUM(C76:C77)</f>
        <v>0</v>
      </c>
      <c r="D75" s="370">
        <f t="shared" si="1"/>
        <v>0</v>
      </c>
      <c r="E75" s="287"/>
      <c r="F75" s="287"/>
      <c r="G75" s="287"/>
      <c r="H75" s="395"/>
      <c r="I75" s="362">
        <f>SUM(I76:I77)</f>
        <v>0</v>
      </c>
      <c r="J75" s="300"/>
      <c r="K75" s="395"/>
      <c r="L75" s="377"/>
      <c r="M75" s="300"/>
      <c r="N75" s="319"/>
    </row>
    <row r="76" spans="1:14" s="284" customFormat="1" ht="33" thickBot="1" thickTop="1">
      <c r="A76" s="318" t="str">
        <f>'кошторис2019 рік'!A103</f>
        <v>Капітальні трансферти урядам іноземних  держав та  міжнародним організаціям</v>
      </c>
      <c r="B76" s="294">
        <f>'кошторис2019 рік'!B103</f>
        <v>3230</v>
      </c>
      <c r="C76" s="307">
        <f>D76+I76+M76+N76</f>
        <v>0</v>
      </c>
      <c r="D76" s="370">
        <f t="shared" si="1"/>
        <v>0</v>
      </c>
      <c r="E76" s="288"/>
      <c r="F76" s="288"/>
      <c r="G76" s="288"/>
      <c r="H76" s="401"/>
      <c r="I76" s="362">
        <f>SUM(J76:L76)</f>
        <v>0</v>
      </c>
      <c r="J76" s="356"/>
      <c r="K76" s="401"/>
      <c r="L76" s="382"/>
      <c r="M76" s="356"/>
      <c r="N76" s="327"/>
    </row>
    <row r="77" spans="1:14" s="284" customFormat="1" ht="18" customHeight="1" thickBot="1" thickTop="1">
      <c r="A77" s="330" t="str">
        <f>'кошторис2019 рік'!A110</f>
        <v>Нерозподілені видатки</v>
      </c>
      <c r="B77" s="331">
        <f>'кошторис2019 рік'!B110</f>
        <v>9000</v>
      </c>
      <c r="C77" s="312">
        <f>D77+I77+M77+N77</f>
        <v>0</v>
      </c>
      <c r="D77" s="370">
        <f t="shared" si="1"/>
        <v>0</v>
      </c>
      <c r="E77" s="332"/>
      <c r="F77" s="332"/>
      <c r="G77" s="332"/>
      <c r="H77" s="403"/>
      <c r="I77" s="371">
        <f>SUM(J77:L77)</f>
        <v>0</v>
      </c>
      <c r="J77" s="357"/>
      <c r="K77" s="403"/>
      <c r="L77" s="384"/>
      <c r="M77" s="357"/>
      <c r="N77" s="333"/>
    </row>
    <row r="78" ht="6" customHeight="1" thickTop="1">
      <c r="A78" s="313"/>
    </row>
    <row r="79" ht="12.75">
      <c r="A79" s="71" t="s">
        <v>1122</v>
      </c>
    </row>
    <row r="80" spans="1:12" ht="15">
      <c r="A80" s="16" t="s">
        <v>324</v>
      </c>
      <c r="B80" s="9"/>
      <c r="C80" s="9"/>
      <c r="D80" s="406"/>
      <c r="E80" s="43"/>
      <c r="F80" s="492" t="str">
        <f>Заполнить!$B$7</f>
        <v>Л.В.Михайлик</v>
      </c>
      <c r="G80" s="492"/>
      <c r="H80" s="9"/>
      <c r="I80" s="9"/>
      <c r="J80" s="9"/>
      <c r="K80" s="9"/>
      <c r="L80" s="9"/>
    </row>
    <row r="81" spans="1:12" ht="15">
      <c r="A81" s="16"/>
      <c r="B81" s="9"/>
      <c r="C81" s="9"/>
      <c r="D81" s="404" t="s">
        <v>2562</v>
      </c>
      <c r="E81" s="186"/>
      <c r="F81" s="482" t="s">
        <v>1783</v>
      </c>
      <c r="G81" s="482"/>
      <c r="H81" s="186"/>
      <c r="I81" s="66"/>
      <c r="J81" s="66"/>
      <c r="K81" s="66"/>
      <c r="L81" s="66"/>
    </row>
    <row r="82" spans="1:12" ht="15">
      <c r="A82" s="22"/>
      <c r="B82" s="43"/>
      <c r="C82" s="43"/>
      <c r="D82" s="406"/>
      <c r="E82" s="43"/>
      <c r="F82" s="492" t="s">
        <v>1163</v>
      </c>
      <c r="G82" s="492"/>
      <c r="H82" s="9"/>
      <c r="I82" s="9"/>
      <c r="J82" s="9"/>
      <c r="K82" s="9"/>
      <c r="L82" s="9"/>
    </row>
    <row r="83" spans="1:12" ht="15">
      <c r="A83" s="22"/>
      <c r="B83" s="9"/>
      <c r="C83" s="9"/>
      <c r="D83" s="404" t="s">
        <v>2562</v>
      </c>
      <c r="E83" s="186"/>
      <c r="F83" s="482" t="s">
        <v>1783</v>
      </c>
      <c r="G83" s="482"/>
      <c r="H83" s="186"/>
      <c r="I83" s="66"/>
      <c r="J83" s="66"/>
      <c r="K83" s="66"/>
      <c r="L83" s="66"/>
    </row>
    <row r="84" spans="1:12" ht="15">
      <c r="A84" s="172"/>
      <c r="B84" s="11"/>
      <c r="C84" s="9"/>
      <c r="D84" s="17"/>
      <c r="E84" s="17"/>
      <c r="F84" s="17"/>
      <c r="G84" s="17"/>
      <c r="H84" s="17"/>
      <c r="I84" s="17"/>
      <c r="J84" s="17"/>
      <c r="K84" s="17"/>
      <c r="L84" s="17"/>
    </row>
    <row r="85" spans="1:12" ht="15">
      <c r="A85" s="57" t="s">
        <v>1124</v>
      </c>
      <c r="B85" s="18"/>
      <c r="C85" s="9"/>
      <c r="D85" s="17"/>
      <c r="E85" s="17"/>
      <c r="F85" s="17"/>
      <c r="G85" s="17"/>
      <c r="H85" s="17"/>
      <c r="I85" s="17"/>
      <c r="J85" s="17"/>
      <c r="K85" s="17"/>
      <c r="L85" s="17"/>
    </row>
    <row r="86" ht="12.75">
      <c r="A86" s="71" t="s">
        <v>1123</v>
      </c>
    </row>
  </sheetData>
  <sheetProtection formatColumns="0" formatRows="0"/>
  <mergeCells count="25">
    <mergeCell ref="F80:G80"/>
    <mergeCell ref="M15:N15"/>
    <mergeCell ref="D17:D18"/>
    <mergeCell ref="I17:I18"/>
    <mergeCell ref="I15:L16"/>
    <mergeCell ref="F81:G81"/>
    <mergeCell ref="F82:G82"/>
    <mergeCell ref="F83:G83"/>
    <mergeCell ref="A4:N4"/>
    <mergeCell ref="A5:N5"/>
    <mergeCell ref="A6:N6"/>
    <mergeCell ref="A7:N7"/>
    <mergeCell ref="A8:N8"/>
    <mergeCell ref="B15:B18"/>
    <mergeCell ref="C15:C18"/>
    <mergeCell ref="A12:N12"/>
    <mergeCell ref="J17:L17"/>
    <mergeCell ref="A15:A18"/>
    <mergeCell ref="A9:N9"/>
    <mergeCell ref="A13:N13"/>
    <mergeCell ref="A10:N10"/>
    <mergeCell ref="A11:N11"/>
    <mergeCell ref="M16:N17"/>
    <mergeCell ref="D15:H16"/>
    <mergeCell ref="E17:H17"/>
  </mergeCells>
  <printOptions horizontalCentered="1"/>
  <pageMargins left="0.4330708661417323" right="0.1968503937007874" top="0.1968503937007874" bottom="0.15748031496062992" header="0.15748031496062992" footer="0.1968503937007874"/>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Customer</cp:lastModifiedBy>
  <cp:lastPrinted>2019-01-11T09:01:56Z</cp:lastPrinted>
  <dcterms:created xsi:type="dcterms:W3CDTF">1999-07-07T07:42:48Z</dcterms:created>
  <dcterms:modified xsi:type="dcterms:W3CDTF">2019-01-11T09:16:41Z</dcterms:modified>
  <cp:category/>
  <cp:version/>
  <cp:contentType/>
  <cp:contentStatus/>
</cp:coreProperties>
</file>